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8640" windowHeight="17220" firstSheet="2" activeTab="5"/>
  </bookViews>
  <sheets>
    <sheet name="Budżet marketingowy" sheetId="8" r:id="rId1"/>
    <sheet name="ROSJA - układ tygodniowy" sheetId="10" r:id="rId2"/>
    <sheet name="UKRAINA - układ tygodniowy" sheetId="13" r:id="rId3"/>
    <sheet name="NORWEGIA - układ tygodniowy" sheetId="14" r:id="rId4"/>
    <sheet name="USA - układ tygodniowy" sheetId="15" r:id="rId5"/>
    <sheet name="ZEA - układ tygodniowy" sheetId="16" r:id="rId6"/>
  </sheets>
  <definedNames>
    <definedName name="_xlnm.Print_Area" localSheetId="0">'Budżet marketingowy'!$A$1:$I$58</definedName>
    <definedName name="_xlnm.Print_Area" localSheetId="3">'NORWEGIA - układ tygodniowy'!$A$1:$Q$21</definedName>
    <definedName name="_xlnm.Print_Area" localSheetId="1">'ROSJA - układ tygodniowy'!$A$1:$Q$21</definedName>
    <definedName name="_xlnm.Print_Area" localSheetId="2">'UKRAINA - układ tygodniowy'!$A$1:$Q$22</definedName>
    <definedName name="_xlnm.Print_Area" localSheetId="4">'USA - układ tygodniowy'!$A$1:$Q$20</definedName>
    <definedName name="_xlnm.Print_Area" localSheetId="5">'ZEA - układ tygodniowy'!$A$1:$Q$22</definedName>
  </definedNames>
  <calcPr calcId="130000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7" i="8"/>
  <c r="D45"/>
  <c r="D51"/>
  <c r="D52"/>
  <c r="D53"/>
  <c r="D54"/>
  <c r="D55"/>
  <c r="D56"/>
  <c r="D57"/>
  <c r="E14"/>
  <c r="E15"/>
  <c r="E16"/>
  <c r="E17"/>
  <c r="E51"/>
  <c r="E52"/>
  <c r="E53"/>
  <c r="E54"/>
  <c r="E55"/>
  <c r="E56"/>
  <c r="E57"/>
  <c r="F14"/>
  <c r="F15"/>
  <c r="F16"/>
  <c r="F17"/>
  <c r="F45"/>
  <c r="F51"/>
  <c r="F52"/>
  <c r="F53"/>
  <c r="F54"/>
  <c r="F55"/>
  <c r="F56"/>
  <c r="F57"/>
  <c r="G45"/>
  <c r="G51"/>
  <c r="G52"/>
  <c r="G53"/>
  <c r="G54"/>
  <c r="G55"/>
  <c r="G56"/>
  <c r="G57"/>
  <c r="H18"/>
  <c r="H51"/>
  <c r="H52"/>
  <c r="H53"/>
  <c r="H54"/>
  <c r="H55"/>
  <c r="H56"/>
  <c r="H57"/>
  <c r="I57"/>
  <c r="I58"/>
  <c r="F8" i="14"/>
  <c r="K8"/>
  <c r="P8"/>
  <c r="F9" i="10"/>
  <c r="F9" i="13"/>
  <c r="K9"/>
  <c r="P9"/>
  <c r="G8" i="15"/>
  <c r="F8"/>
  <c r="K8"/>
  <c r="P8"/>
  <c r="F9" i="16"/>
  <c r="K9"/>
  <c r="P9"/>
</calcChain>
</file>

<file path=xl/sharedStrings.xml><?xml version="1.0" encoding="utf-8"?>
<sst xmlns="http://schemas.openxmlformats.org/spreadsheetml/2006/main" count="345" uniqueCount="134">
  <si>
    <t>Budżet marketingowy</t>
    <phoneticPr fontId="5" type="noConversion"/>
  </si>
  <si>
    <t>LISTOPAD 2018 - KWIECIEŃ 2019</t>
    <phoneticPr fontId="5" type="noConversion"/>
  </si>
  <si>
    <t>MEDIA PLAN</t>
  </si>
  <si>
    <t>MEDIA PLAN</t>
    <phoneticPr fontId="5" type="noConversion"/>
  </si>
  <si>
    <t xml:space="preserve">Układ tygodniowy </t>
    <phoneticPr fontId="5" type="noConversion"/>
  </si>
  <si>
    <t>UKRAINA</t>
    <phoneticPr fontId="5" type="noConversion"/>
  </si>
  <si>
    <t>NORWEGIA</t>
    <phoneticPr fontId="5" type="noConversion"/>
  </si>
  <si>
    <t>Układ tygodniowy</t>
  </si>
  <si>
    <t>USA</t>
    <phoneticPr fontId="5" type="noConversion"/>
  </si>
  <si>
    <t>ZEA</t>
    <phoneticPr fontId="5" type="noConversion"/>
  </si>
  <si>
    <t>ROSJA</t>
    <phoneticPr fontId="5" type="noConversion"/>
  </si>
  <si>
    <t>MEDIA PLAN</t>
    <phoneticPr fontId="5" type="noConversion"/>
  </si>
  <si>
    <t>hotele spa w Polsce, hotele wellnes and spa w Polsce, czterogwiazdkowe hotele spa Kraków, hotele spa w górach, hotele ze spa w polskich górach, hotele spa nad jeziorem polska, wiele innych</t>
  </si>
  <si>
    <t>Usługi stomatologiczne, leczenie chorób rzadkich.</t>
  </si>
  <si>
    <t>Pobyty rehabilitacyjne</t>
  </si>
  <si>
    <t>Zabiegi relaksujące oraz upiększające Wellness&amp;SPA</t>
  </si>
  <si>
    <t>Tłumaczenia  do realizacji kampanii (język norweski)</t>
  </si>
  <si>
    <t>Facebook (rynek: Norwegia) prowadzenie kanałów i kampanii reklamowej</t>
  </si>
  <si>
    <t>YouTube (rynek: Norwegia) - prowadzenie kanału i kampanii reklamowej</t>
  </si>
  <si>
    <t>Tłumaczenia  do realizacji kampanii (język angielski)</t>
  </si>
  <si>
    <t>Facebook (rynek: USA) prowadzenie kanałów i kampanii reklamowej</t>
  </si>
  <si>
    <t>YouTube (rynek: USA) - prowadzenie kanału i kampanii reklamowej</t>
  </si>
  <si>
    <t>Neurochirurgia, ortopedia, okulistyka, rehabilitacja neurologiczna</t>
  </si>
  <si>
    <t>Pobyty rehabilitacyjne pooperacyjne, po zabiegach.</t>
  </si>
  <si>
    <t>Hotele z oryginalną ofertą Wellness&amp;SPA</t>
  </si>
  <si>
    <t>kompleksowa rehabilitacja po zabiegu ortopedycznym, kompleksowa rehabilitacja polskie placówki,nowoczesna rehabilitacja kardiologiczna w polsce, dobra rehabilitacja po zabiegu kardiologicznym polska placówka, nowoczesna rehabilitacja orotopedyczna w polsce, dobra rehabilitacja po operacji kolana polska placówka,, wiele innych</t>
  </si>
  <si>
    <t>szpilta neurochirurgiczny w polsce, dobry szpital orotopedyczny w polsce, klinika okulistyczna polska, skuteczna rehabilitacja neurologiczna polskie placówki</t>
  </si>
  <si>
    <t>hotele uzdrowiskowe w polsce,, hotele spa w Polsce, hotele wellnes and spa w Polsce, czterogwiazdkowe hotele spa Kraków, hotele spa w górach, hotele ze spa w polskich górach, hotele spa nad jeziorem polska, wiele innych</t>
  </si>
  <si>
    <t>Tłumaczenia  do realizacji kampanii (język arabski)</t>
  </si>
  <si>
    <t>Facebook (rynek:ZEA) prowadzenie kanałów i kampanii reklamowej</t>
  </si>
  <si>
    <t>YouTube (rynek: ZEA) - prowadzenie kanału i kampanii reklamowej</t>
  </si>
  <si>
    <t>Google Adwords (rynek: ZEA)</t>
  </si>
  <si>
    <t>Google Adwords (rynek: Norwegia)</t>
  </si>
  <si>
    <t>Ortopedia, bariatria, rehabilitacja, neurochirurgia</t>
  </si>
  <si>
    <t xml:space="preserve">Opracowanie komunikacji, emisja wpisów </t>
  </si>
  <si>
    <t>Reklama tekstowa i graficzna</t>
  </si>
  <si>
    <t>Opracowanie treści reklam</t>
  </si>
  <si>
    <t>Liczba kliknięć w reklamę płatną</t>
  </si>
  <si>
    <t>Rehabilitacja układu krążenia i oddechowego, narządów ruchu, rehabilitacja układu neurologicznego.</t>
  </si>
  <si>
    <t>Duże hotele oferujące szeroki zakres usług z rozbudowaną infrastrukturą wellness i spa, parki wodne, atrakcje dla dzieci</t>
  </si>
  <si>
    <t>Onkologia, okulistyka, chirurgia specjalistyczna</t>
  </si>
  <si>
    <t xml:space="preserve">Słowa kluczowe*: </t>
  </si>
  <si>
    <t>*media plan został opracowany w oparciu o analizę słów kluczowych w języku z danego rynku docelowego</t>
  </si>
  <si>
    <t>leczenie onkologiczne polska, leczenie onkologiczne w polsce, najlepsze kliniki onkologiczne w polsce, leczenie raka prostaty w polsce, leczenie raka piersi w polsce, nowoczesne leczenie onkologiczne europejskie ośrodki, klinika okulistyczna polska, doświadczona klinika okulistyczna w europie, dobra klinika chirurgiczna w polsce, specjalistycze leczenie chirurgiczne polski szpital, wiele innych</t>
  </si>
  <si>
    <t>hotele spa w Polsce, hotele wellnes and spa w Polsce, czterogwiazdkowe hotele spa Kraków, hotele spa w górach, wiele innych</t>
  </si>
  <si>
    <t>nowoczesna rehabilitacja kardiologiczna w polsce, dobra rehabilitacja po zabiegu kardiologicznym polska placówka, nowoczesna rehabilitacja orotopedyczna w polsce, dobra rehabilitacja po operacji kolana polska placówka, nowoczesna rehabiltacja neurologiczna w polsce, wiele innych</t>
  </si>
  <si>
    <t>Tłumaczenia  do realizacji kampanii (język ukraiński)</t>
  </si>
  <si>
    <t>Facebook/  ВКонтакте (rynek: Ukraina) prowadzenie kanałów i kampanii reklamowej</t>
  </si>
  <si>
    <t>YouTube (rynek: Ukraina) - prowadzenie kanału i kampanii reklamowej</t>
  </si>
  <si>
    <t>Google Adwords/ Yandex (rynek: Ukraina)</t>
  </si>
  <si>
    <t>Pobyty rehabilitacyjne z zakresu kardiologii, ortopedii.</t>
  </si>
  <si>
    <t>Hotele z luksusową ofertą Wellness&amp;SPA</t>
  </si>
  <si>
    <t>nowoczesna rehabilitacja kardiologiczna w polsce, dobra rehabilitacja po zabiegu kardiologicznym polska placówka, nowoczesna rehabilitacja orotopedyczna w polsce, dobra rehabilitacja po operacji kolana polska placówka,, wiele innych</t>
  </si>
  <si>
    <t xml:space="preserve">Mailing - (rynek: ZEA) pozyskanie bazy, keacja, wysyłka </t>
  </si>
  <si>
    <t xml:space="preserve">Mailing - (rynek: USA) pozyskanie bazy, keacja, wysyłka </t>
  </si>
  <si>
    <t>Tłumaczenia  do realizacji kampanii (5 języków)</t>
  </si>
  <si>
    <t>Instagram (rynek: USA) prowadzenie kanału i kampanii reklamowej</t>
  </si>
  <si>
    <t>Instagram (rynek: Rosja) prowadzenie kanału i kampanii reklamowej</t>
  </si>
  <si>
    <t>Instagram (rynek: ZEA) prowadzenie kanału i kampanii reklamowej</t>
  </si>
  <si>
    <t>Instagram (rynek: Ukraina) prowadzenie kanału i kampanii reklamowej</t>
  </si>
  <si>
    <t>Instagram (rynek: Norwegia) prowadzenie kanału i kampanii reklamowej</t>
  </si>
  <si>
    <t>Linkedin pozyskane partnerów B2B (rynek: Rosja)</t>
  </si>
  <si>
    <t>Linkedin pozyskane partnerów B2B (rynek: Ukraina)</t>
  </si>
  <si>
    <t>Linkedin pozyskane partnerów B2B (rynek: Norwegia)</t>
  </si>
  <si>
    <t>Linkedin pozyskane partnerów B2B (rynek: ZEA)</t>
  </si>
  <si>
    <t>Linkedin pozyskane partnerów B2B (rynek: USA)</t>
  </si>
  <si>
    <t>Tłumaczenia  do realizacji kampanii (język rosyjski)</t>
  </si>
  <si>
    <t>Temat emisji:</t>
  </si>
  <si>
    <t xml:space="preserve">Słowa kluczowe: </t>
  </si>
  <si>
    <t xml:space="preserve">START I KONIEC EMISJI - NUMER TYGODNIA </t>
  </si>
  <si>
    <t>Wskaźnik reklamowy CTR</t>
  </si>
  <si>
    <t>Wskaźnik reklamowy CPC</t>
  </si>
  <si>
    <t>Liczba kliknięć</t>
  </si>
  <si>
    <t>Liczba wejść na landing page</t>
  </si>
  <si>
    <t>Facebook (rynek: Norwegia) prowadzenie kanału i kampanii reklamowej</t>
  </si>
  <si>
    <t>Kanał/medium emisji</t>
  </si>
  <si>
    <t>Rodzaj i format reklamy</t>
  </si>
  <si>
    <t>Google Adwords/ Yandex (rynek: Rosja)</t>
  </si>
  <si>
    <t>Facebook/  ВКонтакте (rynek: Rosja) prowadzenie kanałów i kampanii reklamowej</t>
  </si>
  <si>
    <t xml:space="preserve">od 1 do 8 tygodnia trwania kampanii (listopad - grudzień) </t>
  </si>
  <si>
    <t>od 9 do 16 tygodnia trwania kampanii (styczeń-luty)</t>
  </si>
  <si>
    <t>od 16  do 24  tygodnia trwania kampanii (marzec - kwiecień)</t>
  </si>
  <si>
    <t>Wartościowe treści pisane, graficzne, video</t>
  </si>
  <si>
    <t xml:space="preserve">Aktualności, artykuły </t>
  </si>
  <si>
    <t xml:space="preserve">Tłumaczenia treści i tekstów reklamowych </t>
  </si>
  <si>
    <t>Pozyskanie bazy adresów, opracowanie mailingu, wysyłka</t>
  </si>
  <si>
    <t xml:space="preserve">Opracowanie komunikacji, emisja reklamy graficznej i video - kilkanaście formatow reklamowych </t>
  </si>
  <si>
    <t xml:space="preserve">Opracowanie komunikacji, emisja reklamy graficznej i video - kilka formatow reklamowych </t>
  </si>
  <si>
    <t>Scenariusz, producja, montaż</t>
  </si>
  <si>
    <t xml:space="preserve">Emisja reklam i materiałów video, </t>
  </si>
  <si>
    <t>Działanie</t>
  </si>
  <si>
    <t>Budżet reklamowy</t>
  </si>
  <si>
    <t>ONLINE</t>
  </si>
  <si>
    <t>SUMA</t>
  </si>
  <si>
    <t>SUMA MIESIĄC NETTO:</t>
  </si>
  <si>
    <t>SUMA MIESIĄC BRUTTO:</t>
  </si>
  <si>
    <t>Wynagrodzenie agencji NETTO</t>
  </si>
  <si>
    <t>Copywriting treści na landing page</t>
  </si>
  <si>
    <t>Copywriting treśc reklamowych</t>
  </si>
  <si>
    <t>Google Adwords (rynek: Rosja)</t>
  </si>
  <si>
    <t xml:space="preserve">Google Adwords (rynek: Ukraina) </t>
  </si>
  <si>
    <t xml:space="preserve">Google Adwords (rynek: Norwegia) </t>
  </si>
  <si>
    <t xml:space="preserve">Google Adwords (rynek: ZEA) </t>
  </si>
  <si>
    <t>Google Adwords (rynek: USA)</t>
  </si>
  <si>
    <t>Producja materiałów video - 1 film (rynek: Rosja)</t>
  </si>
  <si>
    <t>Producja materiałów video - 1 film (rynek: Ukraina)</t>
  </si>
  <si>
    <t>Producja materiałów video - 1 film (rynek: Norwegia)</t>
  </si>
  <si>
    <t>Producja materiałów video - 1 film (rynek: ZEA)</t>
  </si>
  <si>
    <t>Producja materiałów video - 1 film (rynek: USA)</t>
  </si>
  <si>
    <t>Landing page (kreacja i programowanie) rynek: Rosja</t>
  </si>
  <si>
    <t>Landing page (kreacja i programowanie) rynek: Ukraina</t>
  </si>
  <si>
    <t>Landing page (kreacja i programowanie) rynek: Norwegia</t>
  </si>
  <si>
    <t>Landing page (kreacja i programowanie) rynek: ZEA</t>
  </si>
  <si>
    <t>Landing page (kreacja i programowanie) rynek: USA</t>
  </si>
  <si>
    <t>YouTube (rynek: Rosja) - prowadzenie kanału i kampanii reklamowej</t>
  </si>
  <si>
    <t>YouTube (rynek: Ukraina) -  - prowadzenie kanału i kampanii reklamowej</t>
  </si>
  <si>
    <t>YouTube (rynek: Norwegia)  - prowadzenie kanału i kampanii reklamowej</t>
  </si>
  <si>
    <t>YouTube (rynek:ZEA)  - prowadzenie kanału i kampanii reklamowej</t>
  </si>
  <si>
    <t>YouTube (rynek: USA)  - prowadzenie kanału i kampanii reklamowej</t>
  </si>
  <si>
    <t>LISTOPAD</t>
  </si>
  <si>
    <t>ROK</t>
  </si>
  <si>
    <t>MIESIĄC</t>
  </si>
  <si>
    <t>GRUDZIEŃ</t>
  </si>
  <si>
    <t>STYCZEŃ</t>
  </si>
  <si>
    <t>LUTY</t>
  </si>
  <si>
    <t>MARZEC</t>
  </si>
  <si>
    <t>KWIECIEŃ</t>
  </si>
  <si>
    <t>Facebook (rynek: Rosja) prowadzenie kanału i kampanii reklamowej</t>
  </si>
  <si>
    <t>Facebook (rynek: Ukraina) prowadzenie kanału i kampanii reklamowej</t>
  </si>
  <si>
    <t>Facebook (rynek: ZEA) prowadzenie kanału i kampanii reklamowej</t>
  </si>
  <si>
    <t>Facebook (rynek: USA) prowadzenie kanału i kampanii reklamowej</t>
  </si>
  <si>
    <t xml:space="preserve">Mailing - (rynek: Rosja) pozyskanie bazy, keacja, wysyłka </t>
  </si>
  <si>
    <t xml:space="preserve">Mailing - (rynek: Ukraina) pozyskanie bazy, keacja, wysyłka </t>
  </si>
  <si>
    <t xml:space="preserve">Mailing - (rynek: Norwegia) pozyskanie bazy, keacja, wysyłka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</si>
</sst>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indexed="8"/>
      <name val="Roboto Light"/>
    </font>
    <font>
      <sz val="8"/>
      <name val="Tahoma"/>
      <family val="2"/>
      <charset val="238"/>
    </font>
    <font>
      <b/>
      <sz val="11"/>
      <color indexed="8"/>
      <name val="Roboto Light"/>
    </font>
    <font>
      <sz val="9"/>
      <color indexed="8"/>
      <name val="Roboto Light"/>
    </font>
    <font>
      <sz val="8"/>
      <name val="Verdana"/>
    </font>
    <font>
      <b/>
      <sz val="14"/>
      <color indexed="8"/>
      <name val="Roboto Light"/>
    </font>
    <font>
      <b/>
      <sz val="11"/>
      <color indexed="8"/>
      <name val="Calibri"/>
      <family val="2"/>
      <charset val="238"/>
    </font>
    <font>
      <b/>
      <sz val="15"/>
      <color indexed="8"/>
      <name val="Roboto Ligh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9" fontId="1" fillId="4" borderId="21" xfId="0" applyNumberFormat="1" applyFont="1" applyFill="1" applyBorder="1" applyAlignment="1">
      <alignment horizontal="center"/>
    </xf>
    <xf numFmtId="14" fontId="1" fillId="4" borderId="2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1" fillId="6" borderId="1" xfId="0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2" borderId="1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7" fontId="1" fillId="2" borderId="2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1" fontId="1" fillId="2" borderId="19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1" fillId="6" borderId="2" xfId="0" applyNumberFormat="1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 wrapText="1"/>
    </xf>
    <xf numFmtId="0" fontId="1" fillId="6" borderId="23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3" fontId="1" fillId="6" borderId="2" xfId="0" applyNumberFormat="1" applyFont="1" applyFill="1" applyBorder="1" applyAlignment="1">
      <alignment horizontal="center" vertical="center"/>
    </xf>
    <xf numFmtId="3" fontId="1" fillId="6" borderId="25" xfId="0" applyNumberFormat="1" applyFont="1" applyFill="1" applyBorder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2" xfId="0" applyFont="1" applyBorder="1" applyAlignment="1">
      <alignment vertical="center"/>
    </xf>
    <xf numFmtId="0" fontId="0" fillId="0" borderId="29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30" xfId="0" applyBorder="1" applyAlignment="1"/>
    <xf numFmtId="0" fontId="0" fillId="0" borderId="17" xfId="0" applyBorder="1" applyAlignment="1"/>
    <xf numFmtId="49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CJ230"/>
  <sheetViews>
    <sheetView zoomScale="90" zoomScaleNormal="90" zoomScalePageLayoutView="90" workbookViewId="0">
      <selection activeCell="B1" sqref="B1"/>
    </sheetView>
  </sheetViews>
  <sheetFormatPr baseColWidth="10" defaultColWidth="8.83203125" defaultRowHeight="15"/>
  <cols>
    <col min="1" max="1" width="8.83203125" style="1"/>
    <col min="2" max="2" width="52.5" style="1" customWidth="1"/>
    <col min="3" max="3" width="12.6640625" style="1" customWidth="1"/>
    <col min="4" max="4" width="13" style="1" customWidth="1"/>
    <col min="5" max="5" width="13.5" style="1" customWidth="1"/>
    <col min="6" max="6" width="13.1640625" style="1" customWidth="1"/>
    <col min="7" max="7" width="12" style="1" customWidth="1"/>
    <col min="8" max="8" width="12.5" style="1" customWidth="1"/>
    <col min="9" max="9" width="12.83203125" style="1" customWidth="1"/>
    <col min="10" max="16384" width="8.83203125" style="1"/>
  </cols>
  <sheetData>
    <row r="1" spans="1:82" ht="16" thickBot="1">
      <c r="A1" s="5"/>
      <c r="B1" s="6"/>
      <c r="C1" s="6"/>
      <c r="D1" s="6"/>
      <c r="E1" s="6"/>
      <c r="F1" s="6"/>
      <c r="G1" s="6"/>
      <c r="H1" s="6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</row>
    <row r="2" spans="1:82" ht="15" customHeight="1">
      <c r="A2" s="9"/>
      <c r="B2" s="72" t="s">
        <v>0</v>
      </c>
      <c r="C2" s="76"/>
      <c r="D2" s="76"/>
      <c r="E2" s="76"/>
      <c r="F2" s="76"/>
      <c r="G2" s="76"/>
      <c r="H2" s="76"/>
      <c r="I2" s="77"/>
      <c r="J2" s="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</row>
    <row r="3" spans="1:82" ht="16" customHeight="1" thickBot="1">
      <c r="A3" s="9"/>
      <c r="B3" s="78"/>
      <c r="C3" s="79"/>
      <c r="D3" s="79"/>
      <c r="E3" s="79"/>
      <c r="F3" s="79"/>
      <c r="G3" s="79"/>
      <c r="H3" s="79"/>
      <c r="I3" s="80"/>
      <c r="J3" s="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</row>
    <row r="4" spans="1:82">
      <c r="A4" s="5"/>
      <c r="B4" s="73" t="s">
        <v>1</v>
      </c>
      <c r="C4" s="74"/>
      <c r="D4" s="74"/>
      <c r="E4" s="74"/>
      <c r="F4" s="74"/>
      <c r="G4" s="74"/>
      <c r="H4" s="74"/>
      <c r="I4" s="7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</row>
    <row r="5" spans="1:82">
      <c r="A5" s="9"/>
      <c r="B5" s="84"/>
      <c r="C5" s="81"/>
      <c r="D5" s="81"/>
      <c r="E5" s="83"/>
      <c r="J5" s="7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</row>
    <row r="6" spans="1:82">
      <c r="A6" s="9"/>
      <c r="B6" s="84"/>
      <c r="C6" s="82"/>
      <c r="D6" s="82"/>
      <c r="E6" s="83"/>
      <c r="J6" s="7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>
      <c r="A7" s="5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</row>
    <row r="8" spans="1:8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</row>
    <row r="9" spans="1:82">
      <c r="A9" s="5"/>
      <c r="B9" s="10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</row>
    <row r="10" spans="1:82" ht="15" customHeight="1">
      <c r="A10" s="9"/>
      <c r="B10" s="12" t="s">
        <v>120</v>
      </c>
      <c r="C10" s="52">
        <v>2018</v>
      </c>
      <c r="D10" s="53"/>
      <c r="E10" s="51">
        <v>2019</v>
      </c>
      <c r="F10" s="51"/>
      <c r="G10" s="51"/>
      <c r="H10" s="51"/>
      <c r="I10" s="54" t="s">
        <v>93</v>
      </c>
      <c r="J10" s="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</row>
    <row r="11" spans="1:82" s="3" customFormat="1">
      <c r="A11" s="11"/>
      <c r="B11" s="19" t="s">
        <v>121</v>
      </c>
      <c r="C11" s="20" t="s">
        <v>119</v>
      </c>
      <c r="D11" s="21" t="s">
        <v>122</v>
      </c>
      <c r="E11" s="22" t="s">
        <v>123</v>
      </c>
      <c r="F11" s="22" t="s">
        <v>124</v>
      </c>
      <c r="G11" s="14" t="s">
        <v>125</v>
      </c>
      <c r="H11" s="14" t="s">
        <v>126</v>
      </c>
      <c r="I11" s="55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</row>
    <row r="12" spans="1:82" ht="30">
      <c r="A12" s="31"/>
      <c r="B12" s="2" t="s">
        <v>90</v>
      </c>
      <c r="C12" s="32" t="s">
        <v>91</v>
      </c>
      <c r="D12" s="33" t="s">
        <v>91</v>
      </c>
      <c r="E12" s="33" t="s">
        <v>91</v>
      </c>
      <c r="F12" s="33" t="s">
        <v>91</v>
      </c>
      <c r="G12" s="33" t="s">
        <v>91</v>
      </c>
      <c r="H12" s="33" t="s">
        <v>91</v>
      </c>
      <c r="I12" s="55"/>
      <c r="J12" s="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</row>
    <row r="13" spans="1:82">
      <c r="A13" s="49" t="s">
        <v>92</v>
      </c>
      <c r="B13" s="33" t="s">
        <v>109</v>
      </c>
      <c r="C13" s="34">
        <v>7000</v>
      </c>
      <c r="D13" s="2">
        <v>2000</v>
      </c>
      <c r="E13" s="33">
        <v>2000</v>
      </c>
      <c r="F13" s="33">
        <v>2000</v>
      </c>
      <c r="G13" s="33">
        <v>1000</v>
      </c>
      <c r="H13" s="33">
        <v>1000</v>
      </c>
      <c r="I13" s="55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</row>
    <row r="14" spans="1:82">
      <c r="A14" s="49"/>
      <c r="B14" s="33" t="s">
        <v>110</v>
      </c>
      <c r="C14" s="34">
        <v>7000</v>
      </c>
      <c r="D14" s="2">
        <v>2000</v>
      </c>
      <c r="E14" s="33">
        <f t="shared" ref="E14:F17" si="0">D14</f>
        <v>2000</v>
      </c>
      <c r="F14" s="33">
        <f t="shared" si="0"/>
        <v>2000</v>
      </c>
      <c r="G14" s="33">
        <v>1000</v>
      </c>
      <c r="H14" s="33">
        <v>1000</v>
      </c>
      <c r="I14" s="55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</row>
    <row r="15" spans="1:82">
      <c r="A15" s="49"/>
      <c r="B15" s="33" t="s">
        <v>111</v>
      </c>
      <c r="C15" s="34">
        <v>7000</v>
      </c>
      <c r="D15" s="2">
        <v>2000</v>
      </c>
      <c r="E15" s="33">
        <f t="shared" si="0"/>
        <v>2000</v>
      </c>
      <c r="F15" s="33">
        <f t="shared" si="0"/>
        <v>2000</v>
      </c>
      <c r="G15" s="33">
        <v>1000</v>
      </c>
      <c r="H15" s="33">
        <v>1000</v>
      </c>
      <c r="I15" s="55"/>
      <c r="J15" s="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</row>
    <row r="16" spans="1:82">
      <c r="A16" s="49"/>
      <c r="B16" s="33" t="s">
        <v>112</v>
      </c>
      <c r="C16" s="34">
        <v>7000</v>
      </c>
      <c r="D16" s="2">
        <v>2000</v>
      </c>
      <c r="E16" s="33">
        <f t="shared" si="0"/>
        <v>2000</v>
      </c>
      <c r="F16" s="33">
        <f t="shared" si="0"/>
        <v>2000</v>
      </c>
      <c r="G16" s="33">
        <v>1000</v>
      </c>
      <c r="H16" s="33">
        <v>1000</v>
      </c>
      <c r="I16" s="55"/>
      <c r="J16" s="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</row>
    <row r="17" spans="1:68">
      <c r="A17" s="49"/>
      <c r="B17" s="33" t="s">
        <v>113</v>
      </c>
      <c r="C17" s="34">
        <v>7000</v>
      </c>
      <c r="D17" s="2">
        <v>2000</v>
      </c>
      <c r="E17" s="33">
        <f t="shared" si="0"/>
        <v>2000</v>
      </c>
      <c r="F17" s="33">
        <f t="shared" si="0"/>
        <v>2000</v>
      </c>
      <c r="G17" s="33">
        <v>1000</v>
      </c>
      <c r="H17" s="33">
        <v>1000</v>
      </c>
      <c r="I17" s="55"/>
      <c r="J17" s="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</row>
    <row r="18" spans="1:68">
      <c r="A18" s="49"/>
      <c r="B18" s="2" t="s">
        <v>97</v>
      </c>
      <c r="C18" s="34">
        <v>5000</v>
      </c>
      <c r="D18" s="2">
        <v>5000</v>
      </c>
      <c r="E18" s="34">
        <v>5000</v>
      </c>
      <c r="F18" s="2">
        <v>5000</v>
      </c>
      <c r="G18" s="34">
        <v>3700</v>
      </c>
      <c r="H18" s="2">
        <f>3623-0.29</f>
        <v>3622.71</v>
      </c>
      <c r="I18" s="55"/>
      <c r="J18" s="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</row>
    <row r="19" spans="1:68">
      <c r="A19" s="49"/>
      <c r="B19" s="2" t="s">
        <v>98</v>
      </c>
      <c r="C19" s="34">
        <v>2000</v>
      </c>
      <c r="D19" s="2">
        <v>2000</v>
      </c>
      <c r="E19" s="34">
        <v>2000</v>
      </c>
      <c r="F19" s="2">
        <v>2000</v>
      </c>
      <c r="G19" s="34">
        <v>2000</v>
      </c>
      <c r="H19" s="2">
        <v>2000</v>
      </c>
      <c r="I19" s="55"/>
      <c r="J19" s="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</row>
    <row r="20" spans="1:68">
      <c r="A20" s="49"/>
      <c r="B20" s="2" t="s">
        <v>55</v>
      </c>
      <c r="C20" s="34">
        <v>10000</v>
      </c>
      <c r="D20" s="2">
        <v>10000</v>
      </c>
      <c r="E20" s="34">
        <v>10000</v>
      </c>
      <c r="F20" s="2">
        <v>10000</v>
      </c>
      <c r="G20" s="34">
        <v>10000</v>
      </c>
      <c r="H20" s="2">
        <v>10000</v>
      </c>
      <c r="I20" s="55"/>
      <c r="J20" s="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68">
      <c r="A21" s="49"/>
      <c r="B21" s="33" t="s">
        <v>131</v>
      </c>
      <c r="C21" s="34"/>
      <c r="D21" s="2">
        <v>4000</v>
      </c>
      <c r="E21" s="33"/>
      <c r="F21" s="33">
        <v>3500</v>
      </c>
      <c r="G21" s="33"/>
      <c r="H21" s="33"/>
      <c r="I21" s="55"/>
      <c r="J21" s="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68" ht="30">
      <c r="A22" s="49"/>
      <c r="B22" s="33" t="s">
        <v>132</v>
      </c>
      <c r="C22" s="34"/>
      <c r="D22" s="2"/>
      <c r="E22" s="33">
        <v>4000</v>
      </c>
      <c r="F22" s="33"/>
      <c r="G22" s="33">
        <v>3500</v>
      </c>
      <c r="H22" s="33"/>
      <c r="I22" s="55"/>
      <c r="J22" s="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68" ht="30">
      <c r="A23" s="49"/>
      <c r="B23" s="33" t="s">
        <v>133</v>
      </c>
      <c r="C23" s="34"/>
      <c r="D23" s="2">
        <v>4000</v>
      </c>
      <c r="E23" s="33"/>
      <c r="F23" s="33">
        <v>3500</v>
      </c>
      <c r="G23" s="33"/>
      <c r="H23" s="33"/>
      <c r="I23" s="55"/>
      <c r="J23" s="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68">
      <c r="A24" s="49"/>
      <c r="B24" s="33" t="s">
        <v>53</v>
      </c>
      <c r="C24" s="34"/>
      <c r="D24" s="2"/>
      <c r="E24" s="33">
        <v>4000</v>
      </c>
      <c r="F24" s="33"/>
      <c r="G24" s="33">
        <v>3500</v>
      </c>
      <c r="H24" s="33"/>
      <c r="I24" s="55"/>
      <c r="J24" s="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68">
      <c r="A25" s="49"/>
      <c r="B25" s="33" t="s">
        <v>54</v>
      </c>
      <c r="C25" s="34"/>
      <c r="D25" s="2">
        <v>4000</v>
      </c>
      <c r="E25" s="33"/>
      <c r="F25" s="33">
        <v>3500</v>
      </c>
      <c r="G25" s="33"/>
      <c r="H25" s="33"/>
      <c r="I25" s="55"/>
      <c r="J25" s="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68" ht="30">
      <c r="A26" s="49"/>
      <c r="B26" s="33" t="s">
        <v>127</v>
      </c>
      <c r="C26" s="34">
        <v>5000</v>
      </c>
      <c r="D26" s="2">
        <v>5000</v>
      </c>
      <c r="E26" s="34">
        <v>5000</v>
      </c>
      <c r="F26" s="33">
        <v>5000</v>
      </c>
      <c r="G26" s="34">
        <v>5000</v>
      </c>
      <c r="H26" s="33">
        <v>5000</v>
      </c>
      <c r="I26" s="55"/>
      <c r="J26" s="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68" ht="30">
      <c r="A27" s="49"/>
      <c r="B27" s="33" t="s">
        <v>128</v>
      </c>
      <c r="C27" s="34">
        <v>5000</v>
      </c>
      <c r="D27" s="2">
        <v>5000</v>
      </c>
      <c r="E27" s="34">
        <v>5000</v>
      </c>
      <c r="F27" s="33">
        <v>5000</v>
      </c>
      <c r="G27" s="34">
        <v>5000</v>
      </c>
      <c r="H27" s="33">
        <v>5000</v>
      </c>
      <c r="I27" s="55"/>
      <c r="J27" s="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68" ht="30">
      <c r="A28" s="49"/>
      <c r="B28" s="33" t="s">
        <v>129</v>
      </c>
      <c r="C28" s="34">
        <v>5000</v>
      </c>
      <c r="D28" s="2">
        <v>5000</v>
      </c>
      <c r="E28" s="34">
        <v>5000</v>
      </c>
      <c r="F28" s="33">
        <v>5000</v>
      </c>
      <c r="G28" s="34">
        <v>5000</v>
      </c>
      <c r="H28" s="33">
        <v>5000</v>
      </c>
      <c r="I28" s="55"/>
      <c r="J28" s="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68" ht="30">
      <c r="A29" s="49"/>
      <c r="B29" s="33" t="s">
        <v>130</v>
      </c>
      <c r="C29" s="35">
        <v>5000</v>
      </c>
      <c r="D29" s="36">
        <v>5000</v>
      </c>
      <c r="E29" s="37">
        <v>5000</v>
      </c>
      <c r="F29" s="37">
        <v>5000</v>
      </c>
      <c r="G29" s="37">
        <v>5000</v>
      </c>
      <c r="H29" s="37">
        <v>5000</v>
      </c>
      <c r="I29" s="55"/>
      <c r="J29" s="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68" ht="30">
      <c r="A30" s="49"/>
      <c r="B30" s="33" t="s">
        <v>74</v>
      </c>
      <c r="C30" s="2">
        <v>5000</v>
      </c>
      <c r="D30" s="2">
        <v>5000</v>
      </c>
      <c r="E30" s="33">
        <v>5000</v>
      </c>
      <c r="F30" s="33">
        <v>5000</v>
      </c>
      <c r="G30" s="33">
        <v>5000</v>
      </c>
      <c r="H30" s="33">
        <v>5000</v>
      </c>
      <c r="I30" s="55"/>
      <c r="J30" s="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68" ht="30">
      <c r="A31" s="49"/>
      <c r="B31" s="33" t="s">
        <v>56</v>
      </c>
      <c r="C31" s="2">
        <v>2000</v>
      </c>
      <c r="D31" s="2">
        <v>2000</v>
      </c>
      <c r="E31" s="2">
        <v>2000</v>
      </c>
      <c r="F31" s="2">
        <v>2000</v>
      </c>
      <c r="G31" s="2">
        <v>2000</v>
      </c>
      <c r="H31" s="2">
        <v>2000</v>
      </c>
      <c r="I31" s="55"/>
      <c r="J31" s="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68" ht="30">
      <c r="A32" s="49"/>
      <c r="B32" s="33" t="s">
        <v>57</v>
      </c>
      <c r="C32" s="2">
        <v>2000</v>
      </c>
      <c r="D32" s="2">
        <v>2000</v>
      </c>
      <c r="E32" s="2">
        <v>2000</v>
      </c>
      <c r="F32" s="2">
        <v>2000</v>
      </c>
      <c r="G32" s="2">
        <v>2000</v>
      </c>
      <c r="H32" s="2">
        <v>2000</v>
      </c>
      <c r="I32" s="55"/>
      <c r="J32" s="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ht="30">
      <c r="A33" s="49"/>
      <c r="B33" s="33" t="s">
        <v>58</v>
      </c>
      <c r="C33" s="2">
        <v>2000</v>
      </c>
      <c r="D33" s="2">
        <v>2000</v>
      </c>
      <c r="E33" s="2">
        <v>2000</v>
      </c>
      <c r="F33" s="2">
        <v>2000</v>
      </c>
      <c r="G33" s="2">
        <v>2000</v>
      </c>
      <c r="H33" s="2">
        <v>2000</v>
      </c>
      <c r="I33" s="55"/>
      <c r="J33" s="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ht="30">
      <c r="A34" s="49"/>
      <c r="B34" s="33" t="s">
        <v>59</v>
      </c>
      <c r="C34" s="2">
        <v>2000</v>
      </c>
      <c r="D34" s="2">
        <v>2000</v>
      </c>
      <c r="E34" s="2">
        <v>2000</v>
      </c>
      <c r="F34" s="2">
        <v>2000</v>
      </c>
      <c r="G34" s="2">
        <v>2000</v>
      </c>
      <c r="H34" s="2">
        <v>2000</v>
      </c>
      <c r="I34" s="55"/>
      <c r="J34" s="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ht="30">
      <c r="A35" s="49"/>
      <c r="B35" s="33" t="s">
        <v>60</v>
      </c>
      <c r="C35" s="2">
        <v>2000</v>
      </c>
      <c r="D35" s="2">
        <v>2000</v>
      </c>
      <c r="E35" s="2">
        <v>2000</v>
      </c>
      <c r="F35" s="2">
        <v>2000</v>
      </c>
      <c r="G35" s="2">
        <v>2000</v>
      </c>
      <c r="H35" s="2">
        <v>2000</v>
      </c>
      <c r="I35" s="55"/>
      <c r="J35" s="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>
      <c r="A36" s="49"/>
      <c r="B36" s="2" t="s">
        <v>104</v>
      </c>
      <c r="C36" s="2">
        <v>10000</v>
      </c>
      <c r="D36" s="2">
        <v>10000</v>
      </c>
      <c r="E36" s="2">
        <v>10000</v>
      </c>
      <c r="F36" s="2">
        <v>10000</v>
      </c>
      <c r="G36" s="2">
        <v>10000</v>
      </c>
      <c r="H36" s="2"/>
      <c r="I36" s="55"/>
      <c r="J36" s="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>
      <c r="A37" s="49"/>
      <c r="B37" s="2" t="s">
        <v>105</v>
      </c>
      <c r="C37" s="2">
        <v>10000</v>
      </c>
      <c r="D37" s="2">
        <v>10000</v>
      </c>
      <c r="E37" s="2">
        <v>10000</v>
      </c>
      <c r="F37" s="2">
        <v>10000</v>
      </c>
      <c r="G37" s="2">
        <v>10000</v>
      </c>
      <c r="H37" s="2"/>
      <c r="I37" s="55"/>
      <c r="J37" s="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>
      <c r="A38" s="49"/>
      <c r="B38" s="2" t="s">
        <v>106</v>
      </c>
      <c r="C38" s="2">
        <v>10000</v>
      </c>
      <c r="D38" s="2">
        <v>10000</v>
      </c>
      <c r="E38" s="2">
        <v>10000</v>
      </c>
      <c r="F38" s="2">
        <v>10000</v>
      </c>
      <c r="G38" s="2">
        <v>10000</v>
      </c>
      <c r="H38" s="2"/>
      <c r="I38" s="55"/>
      <c r="J38" s="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>
      <c r="A39" s="49"/>
      <c r="B39" s="2" t="s">
        <v>107</v>
      </c>
      <c r="C39" s="2">
        <v>10000</v>
      </c>
      <c r="D39" s="2">
        <v>10000</v>
      </c>
      <c r="E39" s="2">
        <v>10000</v>
      </c>
      <c r="F39" s="2">
        <v>10000</v>
      </c>
      <c r="G39" s="2">
        <v>10000</v>
      </c>
      <c r="H39" s="2"/>
      <c r="I39" s="55"/>
      <c r="J39" s="7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>
      <c r="A40" s="49"/>
      <c r="B40" s="2" t="s">
        <v>108</v>
      </c>
      <c r="C40" s="2">
        <v>10000</v>
      </c>
      <c r="D40" s="2">
        <v>10000</v>
      </c>
      <c r="E40" s="2">
        <v>10000</v>
      </c>
      <c r="F40" s="2">
        <v>10000</v>
      </c>
      <c r="G40" s="2">
        <v>10000</v>
      </c>
      <c r="H40" s="2"/>
      <c r="I40" s="55"/>
      <c r="J40" s="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ht="30">
      <c r="A41" s="49"/>
      <c r="B41" s="33" t="s">
        <v>114</v>
      </c>
      <c r="C41" s="34"/>
      <c r="D41" s="2">
        <v>6000</v>
      </c>
      <c r="E41" s="2">
        <v>6000</v>
      </c>
      <c r="F41" s="2">
        <v>6000</v>
      </c>
      <c r="G41" s="2">
        <v>6000</v>
      </c>
      <c r="H41" s="2">
        <v>6000</v>
      </c>
      <c r="I41" s="55"/>
      <c r="J41" s="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ht="30">
      <c r="A42" s="49"/>
      <c r="B42" s="33" t="s">
        <v>115</v>
      </c>
      <c r="C42" s="34"/>
      <c r="D42" s="2">
        <v>6000</v>
      </c>
      <c r="E42" s="2">
        <v>6000</v>
      </c>
      <c r="F42" s="2">
        <v>6000</v>
      </c>
      <c r="G42" s="2">
        <v>6000</v>
      </c>
      <c r="H42" s="2">
        <v>6000</v>
      </c>
      <c r="I42" s="55"/>
      <c r="J42" s="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ht="30">
      <c r="A43" s="49"/>
      <c r="B43" s="33" t="s">
        <v>116</v>
      </c>
      <c r="C43" s="34"/>
      <c r="D43" s="2">
        <v>6000</v>
      </c>
      <c r="E43" s="2">
        <v>6000</v>
      </c>
      <c r="F43" s="2">
        <v>6000</v>
      </c>
      <c r="G43" s="2">
        <v>6000</v>
      </c>
      <c r="H43" s="2">
        <v>6000</v>
      </c>
      <c r="I43" s="55"/>
      <c r="J43" s="7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ht="30">
      <c r="A44" s="49"/>
      <c r="B44" s="33" t="s">
        <v>117</v>
      </c>
      <c r="C44" s="34"/>
      <c r="D44" s="2">
        <v>6000</v>
      </c>
      <c r="E44" s="2">
        <v>6000</v>
      </c>
      <c r="F44" s="2">
        <v>6000</v>
      </c>
      <c r="G44" s="2">
        <v>6000</v>
      </c>
      <c r="H44" s="2">
        <v>6000</v>
      </c>
      <c r="I44" s="55"/>
      <c r="J44" s="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ht="30">
      <c r="A45" s="49"/>
      <c r="B45" s="33" t="s">
        <v>118</v>
      </c>
      <c r="C45" s="35">
        <v>5000</v>
      </c>
      <c r="D45" s="2">
        <f t="shared" ref="D45:G45" si="1">C45</f>
        <v>5000</v>
      </c>
      <c r="E45" s="35">
        <v>6000</v>
      </c>
      <c r="F45" s="36">
        <f t="shared" si="1"/>
        <v>6000</v>
      </c>
      <c r="G45" s="37">
        <f t="shared" si="1"/>
        <v>6000</v>
      </c>
      <c r="H45" s="2">
        <v>4000</v>
      </c>
      <c r="I45" s="55"/>
      <c r="J45" s="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>
      <c r="A46" s="49"/>
      <c r="B46" s="33" t="s">
        <v>61</v>
      </c>
      <c r="C46" s="2"/>
      <c r="D46" s="2"/>
      <c r="E46" s="2">
        <v>3000</v>
      </c>
      <c r="F46" s="36">
        <v>3000</v>
      </c>
      <c r="G46" s="2">
        <v>3000</v>
      </c>
      <c r="H46" s="36">
        <v>2000</v>
      </c>
      <c r="I46" s="55"/>
      <c r="J46" s="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>
      <c r="A47" s="49"/>
      <c r="B47" s="33" t="s">
        <v>62</v>
      </c>
      <c r="C47" s="2"/>
      <c r="D47" s="2"/>
      <c r="E47" s="2">
        <v>3000</v>
      </c>
      <c r="F47" s="36">
        <v>3000</v>
      </c>
      <c r="G47" s="2">
        <v>3000</v>
      </c>
      <c r="H47" s="36">
        <v>2000</v>
      </c>
      <c r="I47" s="55"/>
      <c r="J47" s="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>
      <c r="A48" s="49"/>
      <c r="B48" s="33" t="s">
        <v>63</v>
      </c>
      <c r="C48" s="2"/>
      <c r="D48" s="2"/>
      <c r="E48" s="2">
        <v>3000</v>
      </c>
      <c r="F48" s="36">
        <v>3000</v>
      </c>
      <c r="G48" s="2">
        <v>3000</v>
      </c>
      <c r="H48" s="36">
        <v>2000</v>
      </c>
      <c r="I48" s="55"/>
      <c r="J48" s="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88">
      <c r="A49" s="49"/>
      <c r="B49" s="33" t="s">
        <v>64</v>
      </c>
      <c r="C49" s="2"/>
      <c r="D49" s="2"/>
      <c r="E49" s="2">
        <v>3000</v>
      </c>
      <c r="F49" s="36">
        <v>3000</v>
      </c>
      <c r="G49" s="2">
        <v>3000</v>
      </c>
      <c r="H49" s="36">
        <v>2000</v>
      </c>
      <c r="I49" s="55"/>
      <c r="J49" s="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88">
      <c r="A50" s="49"/>
      <c r="B50" s="33" t="s">
        <v>65</v>
      </c>
      <c r="C50" s="2"/>
      <c r="D50" s="2"/>
      <c r="E50" s="2">
        <v>3000</v>
      </c>
      <c r="F50" s="36">
        <v>3000</v>
      </c>
      <c r="G50" s="2">
        <v>3000</v>
      </c>
      <c r="H50" s="36">
        <v>2000</v>
      </c>
      <c r="I50" s="55"/>
      <c r="J50" s="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88">
      <c r="A51" s="49"/>
      <c r="B51" s="33" t="s">
        <v>99</v>
      </c>
      <c r="C51" s="2">
        <v>15000</v>
      </c>
      <c r="D51" s="2">
        <f t="shared" ref="D51:H56" si="2">C51</f>
        <v>15000</v>
      </c>
      <c r="E51" s="2">
        <f t="shared" si="2"/>
        <v>15000</v>
      </c>
      <c r="F51" s="36">
        <f t="shared" si="2"/>
        <v>15000</v>
      </c>
      <c r="G51" s="33">
        <f t="shared" si="2"/>
        <v>15000</v>
      </c>
      <c r="H51" s="36">
        <f t="shared" si="2"/>
        <v>15000</v>
      </c>
      <c r="I51" s="55"/>
      <c r="J51" s="7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88">
      <c r="A52" s="49"/>
      <c r="B52" s="33" t="s">
        <v>100</v>
      </c>
      <c r="C52" s="38">
        <v>15000</v>
      </c>
      <c r="D52" s="2">
        <f t="shared" si="2"/>
        <v>15000</v>
      </c>
      <c r="E52" s="39">
        <f t="shared" si="2"/>
        <v>15000</v>
      </c>
      <c r="F52" s="36">
        <f t="shared" si="2"/>
        <v>15000</v>
      </c>
      <c r="G52" s="39">
        <f t="shared" si="2"/>
        <v>15000</v>
      </c>
      <c r="H52" s="36">
        <f t="shared" si="2"/>
        <v>15000</v>
      </c>
      <c r="I52" s="55"/>
      <c r="J52" s="7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88">
      <c r="A53" s="49"/>
      <c r="B53" s="37" t="s">
        <v>101</v>
      </c>
      <c r="C53" s="35">
        <v>15000</v>
      </c>
      <c r="D53" s="2">
        <f t="shared" si="2"/>
        <v>15000</v>
      </c>
      <c r="E53" s="33">
        <f t="shared" si="2"/>
        <v>15000</v>
      </c>
      <c r="F53" s="36">
        <f t="shared" si="2"/>
        <v>15000</v>
      </c>
      <c r="G53" s="33">
        <f t="shared" si="2"/>
        <v>15000</v>
      </c>
      <c r="H53" s="33">
        <f t="shared" si="2"/>
        <v>15000</v>
      </c>
      <c r="I53" s="55"/>
      <c r="J53" s="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88">
      <c r="A54" s="50"/>
      <c r="B54" s="33" t="s">
        <v>102</v>
      </c>
      <c r="C54" s="2">
        <v>15000</v>
      </c>
      <c r="D54" s="2">
        <f t="shared" si="2"/>
        <v>15000</v>
      </c>
      <c r="E54" s="33">
        <f t="shared" si="2"/>
        <v>15000</v>
      </c>
      <c r="F54" s="36">
        <f t="shared" si="2"/>
        <v>15000</v>
      </c>
      <c r="G54" s="33">
        <f t="shared" si="2"/>
        <v>15000</v>
      </c>
      <c r="H54" s="33">
        <f t="shared" si="2"/>
        <v>15000</v>
      </c>
      <c r="I54" s="55"/>
      <c r="J54" s="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88">
      <c r="A55" s="50"/>
      <c r="B55" s="33" t="s">
        <v>103</v>
      </c>
      <c r="C55" s="2">
        <v>15000</v>
      </c>
      <c r="D55" s="2">
        <f t="shared" si="2"/>
        <v>15000</v>
      </c>
      <c r="E55" s="33">
        <f t="shared" si="2"/>
        <v>15000</v>
      </c>
      <c r="F55" s="33">
        <f t="shared" si="2"/>
        <v>15000</v>
      </c>
      <c r="G55" s="33">
        <f t="shared" si="2"/>
        <v>15000</v>
      </c>
      <c r="H55" s="33">
        <f t="shared" si="2"/>
        <v>15000</v>
      </c>
      <c r="I55" s="55"/>
      <c r="J55" s="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88">
      <c r="A56" s="50"/>
      <c r="B56" s="2" t="s">
        <v>96</v>
      </c>
      <c r="C56" s="2">
        <v>24600</v>
      </c>
      <c r="D56" s="2">
        <f t="shared" si="2"/>
        <v>24600</v>
      </c>
      <c r="E56" s="33">
        <f t="shared" si="2"/>
        <v>24600</v>
      </c>
      <c r="F56" s="33">
        <f t="shared" si="2"/>
        <v>24600</v>
      </c>
      <c r="G56" s="33">
        <f t="shared" si="2"/>
        <v>24600</v>
      </c>
      <c r="H56" s="33">
        <f t="shared" si="2"/>
        <v>24600</v>
      </c>
      <c r="I56" s="56"/>
      <c r="J56" s="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88">
      <c r="A57" s="41"/>
      <c r="B57" s="43" t="s">
        <v>94</v>
      </c>
      <c r="C57" s="2">
        <f t="shared" ref="C57:H57" si="3">SUM(C13:C56)</f>
        <v>241600</v>
      </c>
      <c r="D57" s="2">
        <f t="shared" si="3"/>
        <v>252600</v>
      </c>
      <c r="E57" s="33">
        <f t="shared" si="3"/>
        <v>264600</v>
      </c>
      <c r="F57" s="33">
        <f t="shared" si="3"/>
        <v>267100</v>
      </c>
      <c r="G57" s="33">
        <f t="shared" si="3"/>
        <v>257300</v>
      </c>
      <c r="H57" s="33">
        <f t="shared" si="3"/>
        <v>193222.71</v>
      </c>
      <c r="I57" s="42">
        <f>SUM(C57:H57)</f>
        <v>1476422.71</v>
      </c>
      <c r="J57" s="10"/>
      <c r="K57" s="6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88">
      <c r="A58" s="16"/>
      <c r="B58" s="40" t="s">
        <v>95</v>
      </c>
      <c r="C58" s="46"/>
      <c r="D58" s="47"/>
      <c r="E58" s="47"/>
      <c r="F58" s="47"/>
      <c r="G58" s="47"/>
      <c r="H58" s="48"/>
      <c r="I58" s="13">
        <f>I57*1.23</f>
        <v>1815999.9332999999</v>
      </c>
      <c r="J58" s="10"/>
      <c r="K58" s="6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88">
      <c r="A59" s="5"/>
      <c r="B59" s="5"/>
      <c r="C59" s="16"/>
      <c r="D59" s="30"/>
      <c r="E59" s="3"/>
      <c r="F59" s="3"/>
      <c r="G59" s="3"/>
      <c r="H59" s="3"/>
      <c r="I59" s="3"/>
      <c r="J59" s="3"/>
      <c r="K59" s="3"/>
      <c r="L59" s="15"/>
      <c r="M59" s="8"/>
      <c r="N59" s="8"/>
      <c r="O59" s="8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</row>
    <row r="60" spans="1:88">
      <c r="A60" s="5"/>
      <c r="B60" s="5"/>
      <c r="C60" s="8"/>
      <c r="D60" s="11"/>
      <c r="E60" s="3"/>
      <c r="F60" s="3"/>
      <c r="G60" s="3"/>
      <c r="H60" s="3"/>
      <c r="I60" s="3"/>
      <c r="J60" s="3"/>
      <c r="K60" s="3"/>
      <c r="L60" s="15"/>
      <c r="M60" s="8"/>
      <c r="N60" s="8"/>
      <c r="O60" s="8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</row>
    <row r="61" spans="1:88">
      <c r="A61" s="5"/>
      <c r="B61" s="5"/>
      <c r="C61" s="8"/>
      <c r="D61" s="11"/>
      <c r="E61" s="3"/>
      <c r="F61" s="3"/>
      <c r="G61" s="3"/>
      <c r="H61" s="3"/>
      <c r="I61" s="3"/>
      <c r="J61" s="3"/>
      <c r="K61" s="3"/>
      <c r="L61" s="15"/>
      <c r="M61" s="8"/>
      <c r="N61" s="8"/>
      <c r="O61" s="8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</row>
    <row r="62" spans="1:88">
      <c r="A62" s="5"/>
      <c r="B62" s="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</row>
    <row r="63" spans="1:88">
      <c r="A63" s="5"/>
      <c r="B63" s="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</row>
    <row r="64" spans="1:8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</row>
    <row r="65" spans="1:8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</row>
    <row r="66" spans="1:8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</row>
    <row r="67" spans="1:8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</row>
    <row r="68" spans="1:8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</row>
    <row r="69" spans="1:8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</row>
    <row r="70" spans="1:8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</row>
    <row r="71" spans="1:8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</row>
    <row r="72" spans="1:8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</row>
    <row r="73" spans="1:8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</row>
    <row r="74" spans="1:8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</row>
    <row r="75" spans="1:8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</row>
    <row r="76" spans="1:8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</row>
    <row r="77" spans="1:8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</row>
    <row r="78" spans="1:8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</row>
    <row r="79" spans="1:8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</row>
    <row r="80" spans="1:8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</row>
    <row r="81" spans="1:8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</row>
    <row r="82" spans="1:8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</row>
    <row r="83" spans="1:8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</row>
    <row r="84" spans="1:8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</row>
    <row r="85" spans="1:8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</row>
    <row r="86" spans="1:8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</row>
    <row r="87" spans="1:8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</row>
    <row r="88" spans="1: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</row>
    <row r="89" spans="1:8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</row>
    <row r="90" spans="1:8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</row>
    <row r="91" spans="1:8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</row>
    <row r="92" spans="1:8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</row>
    <row r="93" spans="1:8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</row>
    <row r="94" spans="1:8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</row>
    <row r="95" spans="1:8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</row>
    <row r="96" spans="1:8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</row>
    <row r="97" spans="1:8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</row>
    <row r="98" spans="1:8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</row>
    <row r="99" spans="1:8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</row>
    <row r="100" spans="1:8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</row>
    <row r="101" spans="1:8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</row>
    <row r="102" spans="1:8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</row>
    <row r="103" spans="1:8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</row>
    <row r="104" spans="1:8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</row>
    <row r="105" spans="1:8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</row>
    <row r="106" spans="1:8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</row>
    <row r="107" spans="1:8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</row>
    <row r="108" spans="1:8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</row>
    <row r="109" spans="1:8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</row>
    <row r="110" spans="1:8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</row>
    <row r="111" spans="1:8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</row>
    <row r="112" spans="1:8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</row>
    <row r="113" spans="1:8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</row>
    <row r="114" spans="1:8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</row>
    <row r="115" spans="1:8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</row>
    <row r="116" spans="1:8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</row>
    <row r="117" spans="1:8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</row>
    <row r="118" spans="1:8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</row>
    <row r="119" spans="1:8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</row>
    <row r="120" spans="1:8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</row>
    <row r="121" spans="1:8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</row>
    <row r="122" spans="1:8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</row>
    <row r="123" spans="1:8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</row>
    <row r="124" spans="1:8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</row>
    <row r="125" spans="1:8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</row>
    <row r="126" spans="1:8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</row>
    <row r="127" spans="1:8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</row>
    <row r="128" spans="1:8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</row>
    <row r="129" spans="1:8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</row>
    <row r="130" spans="1:8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</row>
    <row r="131" spans="1:8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</row>
    <row r="132" spans="1:8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</row>
    <row r="133" spans="1:8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</row>
    <row r="134" spans="1:8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</row>
    <row r="135" spans="1:8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</row>
    <row r="136" spans="1:8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</row>
    <row r="137" spans="1:8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</row>
    <row r="138" spans="1:8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</row>
    <row r="139" spans="1:8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</row>
    <row r="140" spans="1:8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</row>
    <row r="141" spans="1:8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</row>
    <row r="142" spans="1:8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</row>
    <row r="143" spans="1:8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</row>
    <row r="144" spans="1:8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</row>
    <row r="145" spans="1:8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</row>
    <row r="146" spans="1:8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</row>
    <row r="147" spans="1:8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</row>
    <row r="148" spans="1:8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</row>
    <row r="149" spans="1:8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</row>
    <row r="150" spans="1:8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</row>
    <row r="151" spans="1:8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</row>
    <row r="152" spans="1:8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</row>
    <row r="153" spans="1:8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</row>
    <row r="154" spans="1:8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</row>
    <row r="155" spans="1:8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</row>
    <row r="156" spans="1:8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</row>
    <row r="157" spans="1:8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</row>
    <row r="158" spans="1:8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</row>
    <row r="159" spans="1:8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</row>
    <row r="160" spans="1:8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</row>
    <row r="161" spans="1:8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</row>
    <row r="162" spans="1:8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</row>
    <row r="163" spans="1:8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</row>
    <row r="164" spans="1:8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</row>
    <row r="165" spans="1:8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</row>
    <row r="166" spans="1:8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</row>
    <row r="167" spans="1:8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</row>
    <row r="168" spans="1:8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</row>
    <row r="169" spans="1:8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</row>
    <row r="170" spans="1:8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</row>
    <row r="171" spans="1:8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</row>
    <row r="172" spans="1:8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</row>
    <row r="173" spans="1:8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</row>
    <row r="174" spans="1:8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</row>
    <row r="175" spans="1:8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</row>
    <row r="176" spans="1:8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</row>
    <row r="177" spans="1:8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</row>
    <row r="178" spans="1:8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</row>
    <row r="179" spans="1:8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</row>
    <row r="180" spans="1:8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</row>
    <row r="181" spans="1:8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</row>
    <row r="182" spans="1:8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</row>
    <row r="183" spans="1:8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</row>
    <row r="184" spans="1:8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</row>
    <row r="185" spans="1:8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</row>
    <row r="186" spans="1:8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</row>
    <row r="187" spans="1:8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</row>
    <row r="188" spans="1: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</row>
    <row r="189" spans="1:8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</row>
    <row r="190" spans="1:8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</row>
    <row r="191" spans="1:8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</row>
    <row r="192" spans="1:8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</row>
    <row r="193" spans="1:8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</row>
    <row r="194" spans="1:8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</row>
    <row r="195" spans="1:8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</row>
    <row r="196" spans="1:8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</row>
    <row r="197" spans="1:8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</row>
    <row r="198" spans="1:8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</row>
    <row r="199" spans="1:8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</row>
    <row r="200" spans="1:8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</row>
    <row r="201" spans="1:8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</row>
    <row r="202" spans="1:8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</row>
    <row r="203" spans="1:8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</row>
    <row r="204" spans="1:8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</row>
    <row r="205" spans="1:8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</row>
    <row r="206" spans="1:8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</row>
    <row r="207" spans="1:8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</row>
    <row r="208" spans="1:8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</row>
    <row r="209" spans="1:8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</row>
    <row r="210" spans="1:8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</row>
    <row r="211" spans="1:8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</row>
    <row r="212" spans="1:8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</row>
    <row r="213" spans="1:8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</row>
    <row r="214" spans="1:8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</row>
    <row r="215" spans="1:8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</row>
    <row r="216" spans="1:8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</row>
    <row r="217" spans="1:8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</row>
    <row r="218" spans="1:8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</row>
    <row r="219" spans="1:8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</row>
    <row r="220" spans="1:8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</row>
    <row r="221" spans="1:88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</row>
    <row r="222" spans="1:88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</row>
    <row r="223" spans="1:88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</row>
    <row r="224" spans="1:88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</row>
    <row r="225" spans="1:88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</row>
    <row r="226" spans="1:88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</row>
    <row r="227" spans="1:88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</row>
    <row r="228" spans="1:8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</row>
    <row r="229" spans="1:88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</row>
    <row r="230" spans="1:88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</row>
  </sheetData>
  <sheetCalcPr fullCalcOnLoad="1"/>
  <mergeCells count="9">
    <mergeCell ref="I10:I56"/>
    <mergeCell ref="B4:I4"/>
    <mergeCell ref="B2:I3"/>
    <mergeCell ref="C58:H58"/>
    <mergeCell ref="A13:A56"/>
    <mergeCell ref="E10:H10"/>
    <mergeCell ref="C5:D5"/>
    <mergeCell ref="C6:D6"/>
    <mergeCell ref="C10:D10"/>
  </mergeCells>
  <phoneticPr fontId="5" type="noConversion"/>
  <pageMargins left="0.70078740157480324" right="0.70078740157480324" top="0.75196850393700787" bottom="0.75196850393700787" header="0.29921259842519687" footer="0.29921259842519687"/>
  <pageSetup paperSize="9" scale="54" orientation="portrait" verticalDpi="0"/>
  <extLst>
    <ext xmlns:mx="http://schemas.microsoft.com/office/mac/excel/2008/main" uri="http://schemas.microsoft.com/office/mac/excel/2008/main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CD195"/>
  <sheetViews>
    <sheetView zoomScale="68" zoomScaleNormal="68" zoomScalePageLayoutView="68" workbookViewId="0">
      <selection sqref="A1:Q21"/>
    </sheetView>
  </sheetViews>
  <sheetFormatPr baseColWidth="10" defaultColWidth="8.83203125" defaultRowHeight="15"/>
  <cols>
    <col min="1" max="1" width="52.5" style="1" customWidth="1"/>
    <col min="2" max="3" width="25.83203125" style="1" customWidth="1"/>
    <col min="4" max="4" width="22.33203125" style="1" customWidth="1"/>
    <col min="5" max="5" width="14.5" style="1" customWidth="1"/>
    <col min="6" max="6" width="8.83203125" style="1"/>
    <col min="7" max="7" width="16.33203125" style="1" customWidth="1"/>
    <col min="8" max="8" width="20" style="1" customWidth="1"/>
    <col min="9" max="9" width="14" style="1" customWidth="1"/>
    <col min="10" max="10" width="15.5" style="1" customWidth="1"/>
    <col min="11" max="11" width="18.5" style="1" customWidth="1"/>
    <col min="12" max="12" width="15.5" style="1" customWidth="1"/>
    <col min="13" max="13" width="27.5" style="1" customWidth="1"/>
    <col min="14" max="14" width="16.6640625" style="1" customWidth="1"/>
    <col min="15" max="15" width="18.1640625" style="1" customWidth="1"/>
    <col min="16" max="16" width="15.6640625" style="1" customWidth="1"/>
    <col min="17" max="17" width="18.1640625" style="1" customWidth="1"/>
    <col min="18" max="16384" width="8.83203125" style="1"/>
  </cols>
  <sheetData>
    <row r="1" spans="1:76" ht="18">
      <c r="A1" s="86" t="s">
        <v>11</v>
      </c>
      <c r="B1" s="18"/>
      <c r="C1" s="18"/>
      <c r="D1" s="1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18">
      <c r="A2" s="86" t="s">
        <v>10</v>
      </c>
      <c r="B2" s="16"/>
      <c r="C2" s="16"/>
      <c r="D2" s="1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>
      <c r="A3" s="87"/>
      <c r="B3" s="8"/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>
      <c r="A4" s="88" t="s">
        <v>7</v>
      </c>
      <c r="B4" s="6"/>
      <c r="C4" s="6"/>
      <c r="D4" s="6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>
      <c r="A5" s="90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76" ht="15" customHeight="1">
      <c r="A6" s="91" t="s">
        <v>69</v>
      </c>
      <c r="B6" s="62" t="s">
        <v>79</v>
      </c>
      <c r="C6" s="62"/>
      <c r="D6" s="62"/>
      <c r="E6" s="62"/>
      <c r="F6" s="62"/>
      <c r="G6" s="62"/>
      <c r="H6" s="62" t="s">
        <v>80</v>
      </c>
      <c r="I6" s="62"/>
      <c r="J6" s="62"/>
      <c r="K6" s="62"/>
      <c r="L6" s="62"/>
      <c r="M6" s="62" t="s">
        <v>81</v>
      </c>
      <c r="N6" s="62"/>
      <c r="O6" s="62"/>
      <c r="P6" s="62"/>
      <c r="Q6" s="6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76" s="3" customFormat="1" ht="47.25" customHeight="1">
      <c r="A7" s="91"/>
      <c r="B7" s="27" t="s">
        <v>67</v>
      </c>
      <c r="C7" s="63" t="s">
        <v>40</v>
      </c>
      <c r="D7" s="64"/>
      <c r="E7" s="64"/>
      <c r="F7" s="64"/>
      <c r="G7" s="65"/>
      <c r="H7" s="27" t="s">
        <v>67</v>
      </c>
      <c r="I7" s="63" t="s">
        <v>38</v>
      </c>
      <c r="J7" s="64"/>
      <c r="K7" s="64"/>
      <c r="L7" s="65"/>
      <c r="M7" s="27" t="s">
        <v>67</v>
      </c>
      <c r="N7" s="63" t="s">
        <v>39</v>
      </c>
      <c r="O7" s="64"/>
      <c r="P7" s="64"/>
      <c r="Q7" s="6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76" s="3" customFormat="1" ht="75">
      <c r="A8" s="29" t="s">
        <v>75</v>
      </c>
      <c r="B8" s="27" t="s">
        <v>41</v>
      </c>
      <c r="C8" s="27" t="s">
        <v>76</v>
      </c>
      <c r="D8" s="24" t="s">
        <v>70</v>
      </c>
      <c r="E8" s="24" t="s">
        <v>71</v>
      </c>
      <c r="F8" s="24" t="s">
        <v>37</v>
      </c>
      <c r="G8" s="24" t="s">
        <v>73</v>
      </c>
      <c r="H8" s="27" t="s">
        <v>68</v>
      </c>
      <c r="I8" s="28" t="s">
        <v>70</v>
      </c>
      <c r="J8" s="28" t="s">
        <v>71</v>
      </c>
      <c r="K8" s="28" t="s">
        <v>72</v>
      </c>
      <c r="L8" s="28" t="s">
        <v>73</v>
      </c>
      <c r="M8" s="27" t="s">
        <v>68</v>
      </c>
      <c r="N8" s="28" t="s">
        <v>70</v>
      </c>
      <c r="O8" s="28" t="s">
        <v>71</v>
      </c>
      <c r="P8" s="28" t="s">
        <v>72</v>
      </c>
      <c r="Q8" s="28" t="s">
        <v>73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76" ht="30">
      <c r="A9" s="44" t="s">
        <v>109</v>
      </c>
      <c r="B9" s="69" t="s">
        <v>43</v>
      </c>
      <c r="C9" s="24" t="s">
        <v>82</v>
      </c>
      <c r="D9" s="57">
        <v>0.1</v>
      </c>
      <c r="E9" s="60">
        <v>2.5</v>
      </c>
      <c r="F9" s="60">
        <f>0.6*G9</f>
        <v>12000</v>
      </c>
      <c r="G9" s="66">
        <v>20000</v>
      </c>
      <c r="H9" s="69" t="s">
        <v>45</v>
      </c>
      <c r="I9" s="57">
        <v>0.1</v>
      </c>
      <c r="J9" s="60">
        <v>2.5</v>
      </c>
      <c r="K9" s="60">
        <v>12000</v>
      </c>
      <c r="L9" s="66">
        <v>20000</v>
      </c>
      <c r="M9" s="69" t="s">
        <v>44</v>
      </c>
      <c r="N9" s="57">
        <v>0.1</v>
      </c>
      <c r="O9" s="60">
        <v>2.5</v>
      </c>
      <c r="P9" s="60">
        <v>12000</v>
      </c>
      <c r="Q9" s="66">
        <v>20000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76">
      <c r="A10" s="29" t="s">
        <v>97</v>
      </c>
      <c r="B10" s="70"/>
      <c r="C10" s="24" t="s">
        <v>83</v>
      </c>
      <c r="D10" s="58"/>
      <c r="E10" s="58"/>
      <c r="F10" s="58"/>
      <c r="G10" s="67"/>
      <c r="H10" s="70"/>
      <c r="I10" s="58"/>
      <c r="J10" s="58"/>
      <c r="K10" s="58"/>
      <c r="L10" s="67"/>
      <c r="M10" s="70"/>
      <c r="N10" s="58"/>
      <c r="O10" s="58"/>
      <c r="P10" s="58"/>
      <c r="Q10" s="67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76">
      <c r="A11" s="29" t="s">
        <v>98</v>
      </c>
      <c r="B11" s="70"/>
      <c r="C11" s="24" t="s">
        <v>36</v>
      </c>
      <c r="D11" s="58"/>
      <c r="E11" s="58"/>
      <c r="F11" s="58"/>
      <c r="G11" s="67"/>
      <c r="H11" s="70"/>
      <c r="I11" s="58"/>
      <c r="J11" s="58"/>
      <c r="K11" s="58"/>
      <c r="L11" s="67"/>
      <c r="M11" s="70"/>
      <c r="N11" s="58"/>
      <c r="O11" s="58"/>
      <c r="P11" s="58"/>
      <c r="Q11" s="6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76" ht="30">
      <c r="A12" s="29" t="s">
        <v>66</v>
      </c>
      <c r="B12" s="70"/>
      <c r="C12" s="24" t="s">
        <v>84</v>
      </c>
      <c r="D12" s="58"/>
      <c r="E12" s="58"/>
      <c r="F12" s="58"/>
      <c r="G12" s="67"/>
      <c r="H12" s="70"/>
      <c r="I12" s="58"/>
      <c r="J12" s="58"/>
      <c r="K12" s="58"/>
      <c r="L12" s="67"/>
      <c r="M12" s="70"/>
      <c r="N12" s="58"/>
      <c r="O12" s="58"/>
      <c r="P12" s="58"/>
      <c r="Q12" s="67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76" ht="45">
      <c r="A13" s="44" t="s">
        <v>131</v>
      </c>
      <c r="B13" s="70"/>
      <c r="C13" s="24" t="s">
        <v>85</v>
      </c>
      <c r="D13" s="58"/>
      <c r="E13" s="58"/>
      <c r="F13" s="58"/>
      <c r="G13" s="67"/>
      <c r="H13" s="70"/>
      <c r="I13" s="58"/>
      <c r="J13" s="58"/>
      <c r="K13" s="58"/>
      <c r="L13" s="67"/>
      <c r="M13" s="70"/>
      <c r="N13" s="58"/>
      <c r="O13" s="58"/>
      <c r="P13" s="58"/>
      <c r="Q13" s="6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76" ht="60">
      <c r="A14" s="44" t="s">
        <v>78</v>
      </c>
      <c r="B14" s="70"/>
      <c r="C14" s="24" t="s">
        <v>86</v>
      </c>
      <c r="D14" s="58"/>
      <c r="E14" s="58"/>
      <c r="F14" s="58"/>
      <c r="G14" s="67"/>
      <c r="H14" s="70"/>
      <c r="I14" s="58"/>
      <c r="J14" s="58"/>
      <c r="K14" s="58"/>
      <c r="L14" s="67"/>
      <c r="M14" s="70"/>
      <c r="N14" s="58"/>
      <c r="O14" s="58"/>
      <c r="P14" s="58"/>
      <c r="Q14" s="6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76" ht="60">
      <c r="A15" s="44" t="s">
        <v>57</v>
      </c>
      <c r="B15" s="70"/>
      <c r="C15" s="24" t="s">
        <v>87</v>
      </c>
      <c r="D15" s="58"/>
      <c r="E15" s="58"/>
      <c r="F15" s="58"/>
      <c r="G15" s="67"/>
      <c r="H15" s="70"/>
      <c r="I15" s="58"/>
      <c r="J15" s="58"/>
      <c r="K15" s="58"/>
      <c r="L15" s="67"/>
      <c r="M15" s="70"/>
      <c r="N15" s="58"/>
      <c r="O15" s="58"/>
      <c r="P15" s="58"/>
      <c r="Q15" s="67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76" ht="30">
      <c r="A16" s="29" t="s">
        <v>104</v>
      </c>
      <c r="B16" s="70"/>
      <c r="C16" s="24" t="s">
        <v>88</v>
      </c>
      <c r="D16" s="58"/>
      <c r="E16" s="58"/>
      <c r="F16" s="58"/>
      <c r="G16" s="67"/>
      <c r="H16" s="70"/>
      <c r="I16" s="58"/>
      <c r="J16" s="58"/>
      <c r="K16" s="58"/>
      <c r="L16" s="67"/>
      <c r="M16" s="70"/>
      <c r="N16" s="58"/>
      <c r="O16" s="58"/>
      <c r="P16" s="58"/>
      <c r="Q16" s="6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82" ht="30">
      <c r="A17" s="44" t="s">
        <v>114</v>
      </c>
      <c r="B17" s="70"/>
      <c r="C17" s="24" t="s">
        <v>89</v>
      </c>
      <c r="D17" s="58"/>
      <c r="E17" s="58"/>
      <c r="F17" s="58"/>
      <c r="G17" s="67"/>
      <c r="H17" s="70"/>
      <c r="I17" s="58"/>
      <c r="J17" s="58"/>
      <c r="K17" s="58"/>
      <c r="L17" s="67"/>
      <c r="M17" s="70"/>
      <c r="N17" s="58"/>
      <c r="O17" s="58"/>
      <c r="P17" s="58"/>
      <c r="Q17" s="6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82" ht="30">
      <c r="A18" s="44" t="s">
        <v>61</v>
      </c>
      <c r="B18" s="70"/>
      <c r="C18" s="24" t="s">
        <v>34</v>
      </c>
      <c r="D18" s="58"/>
      <c r="E18" s="58"/>
      <c r="F18" s="58"/>
      <c r="G18" s="67"/>
      <c r="H18" s="70"/>
      <c r="I18" s="58"/>
      <c r="J18" s="58"/>
      <c r="K18" s="58"/>
      <c r="L18" s="67"/>
      <c r="M18" s="70"/>
      <c r="N18" s="58"/>
      <c r="O18" s="58"/>
      <c r="P18" s="58"/>
      <c r="Q18" s="67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82" ht="30">
      <c r="A19" s="44" t="s">
        <v>77</v>
      </c>
      <c r="B19" s="71"/>
      <c r="C19" s="24" t="s">
        <v>35</v>
      </c>
      <c r="D19" s="59"/>
      <c r="E19" s="59"/>
      <c r="F19" s="59"/>
      <c r="G19" s="68"/>
      <c r="H19" s="71"/>
      <c r="I19" s="59"/>
      <c r="J19" s="59"/>
      <c r="K19" s="59"/>
      <c r="L19" s="68"/>
      <c r="M19" s="71"/>
      <c r="N19" s="59"/>
      <c r="O19" s="59"/>
      <c r="P19" s="59"/>
      <c r="Q19" s="68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82">
      <c r="A20" s="45"/>
      <c r="B20" s="45"/>
      <c r="C20" s="45"/>
      <c r="D20" s="45"/>
      <c r="E20" s="45"/>
      <c r="F20" s="45"/>
      <c r="G20" s="17"/>
      <c r="H20" s="16"/>
      <c r="I20" s="16"/>
      <c r="J20" s="4"/>
      <c r="K20" s="4"/>
      <c r="L20" s="4"/>
      <c r="M20" s="4"/>
      <c r="N20" s="4"/>
      <c r="O20" s="4"/>
      <c r="P20" s="4"/>
      <c r="Q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</row>
    <row r="21" spans="1:82">
      <c r="A21" s="61" t="s">
        <v>42</v>
      </c>
      <c r="B21" s="61"/>
      <c r="C21" s="61"/>
      <c r="D21" s="61"/>
      <c r="E21" s="3"/>
      <c r="F21" s="3"/>
      <c r="G21" s="15"/>
      <c r="H21" s="8"/>
      <c r="I21" s="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</row>
    <row r="22" spans="1:82">
      <c r="A22" s="3"/>
      <c r="B22" s="3"/>
      <c r="C22" s="3"/>
      <c r="D22" s="3"/>
      <c r="E22" s="16"/>
      <c r="F22" s="17"/>
      <c r="G22" s="8"/>
      <c r="H22" s="8"/>
      <c r="I22" s="8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</row>
    <row r="23" spans="1:82">
      <c r="A23" s="23"/>
      <c r="B23" s="3"/>
      <c r="C23" s="3"/>
      <c r="D23" s="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</row>
    <row r="24" spans="1:82">
      <c r="A24" s="23"/>
      <c r="B24" s="3"/>
      <c r="C24" s="3"/>
      <c r="D24" s="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</row>
    <row r="25" spans="1:82">
      <c r="A25" s="23"/>
      <c r="B25" s="3"/>
      <c r="C25" s="3"/>
      <c r="D25" s="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</row>
    <row r="26" spans="1:82">
      <c r="A26" s="3"/>
      <c r="B26" s="3"/>
      <c r="C26" s="3"/>
      <c r="D26" s="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</row>
    <row r="27" spans="1:82">
      <c r="A27" s="3"/>
      <c r="B27" s="3"/>
      <c r="C27" s="3"/>
      <c r="D27" s="3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</row>
    <row r="28" spans="1:82">
      <c r="A28" s="16"/>
      <c r="B28" s="16"/>
      <c r="C28" s="16"/>
      <c r="D28" s="1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</row>
    <row r="29" spans="1:82">
      <c r="A29" s="8"/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</row>
    <row r="30" spans="1:8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</row>
    <row r="31" spans="1:8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</row>
    <row r="32" spans="1:8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</row>
    <row r="33" spans="1:8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</row>
    <row r="34" spans="1:8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8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8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  <row r="37" spans="1:8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</row>
    <row r="38" spans="1:8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</row>
    <row r="39" spans="1:8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</row>
    <row r="40" spans="1:8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</row>
    <row r="41" spans="1:8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</row>
    <row r="42" spans="1:8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</row>
    <row r="43" spans="1:8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</row>
    <row r="44" spans="1:8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</row>
    <row r="45" spans="1:8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</row>
    <row r="46" spans="1:8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</row>
    <row r="47" spans="1:8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</row>
    <row r="48" spans="1:8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</row>
    <row r="49" spans="1:8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</row>
    <row r="50" spans="1:8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</row>
    <row r="51" spans="1:8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</row>
    <row r="52" spans="1:8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</row>
    <row r="53" spans="1:8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</row>
    <row r="54" spans="1:8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</row>
    <row r="55" spans="1:8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</row>
    <row r="56" spans="1:8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</row>
    <row r="57" spans="1:8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</row>
    <row r="58" spans="1:8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</row>
    <row r="59" spans="1:8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</row>
    <row r="60" spans="1:8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</row>
    <row r="61" spans="1:8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</row>
    <row r="62" spans="1:8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</row>
    <row r="63" spans="1:8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</row>
    <row r="64" spans="1:8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</row>
    <row r="65" spans="1:8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</row>
    <row r="66" spans="1:8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</row>
    <row r="67" spans="1:8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</row>
    <row r="68" spans="1:8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</row>
    <row r="69" spans="1:8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</row>
    <row r="70" spans="1:8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</row>
    <row r="71" spans="1:8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</row>
    <row r="72" spans="1:8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</row>
    <row r="73" spans="1:8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</row>
    <row r="74" spans="1:8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</row>
    <row r="75" spans="1:8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</row>
    <row r="76" spans="1:8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</row>
    <row r="77" spans="1:8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</row>
    <row r="78" spans="1:8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</row>
    <row r="79" spans="1:8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</row>
    <row r="80" spans="1:8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</row>
    <row r="81" spans="1:8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</row>
    <row r="82" spans="1: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</row>
    <row r="83" spans="1:8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</row>
    <row r="84" spans="1:8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</row>
    <row r="85" spans="1:8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</row>
    <row r="86" spans="1:8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</row>
    <row r="87" spans="1:8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</row>
    <row r="88" spans="1:8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</row>
    <row r="89" spans="1:8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</row>
    <row r="90" spans="1:8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</row>
    <row r="91" spans="1:8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</row>
    <row r="92" spans="1:8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</row>
    <row r="93" spans="1:8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</row>
    <row r="94" spans="1:8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</row>
    <row r="95" spans="1:8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</row>
    <row r="96" spans="1:8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</row>
    <row r="97" spans="1:8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</row>
    <row r="98" spans="1:8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</row>
    <row r="99" spans="1:8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</row>
    <row r="100" spans="1:8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</row>
    <row r="101" spans="1:8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</row>
    <row r="102" spans="1:8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</row>
    <row r="103" spans="1:8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</row>
    <row r="104" spans="1:8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</row>
    <row r="105" spans="1:8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</row>
    <row r="106" spans="1:8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</row>
    <row r="107" spans="1:8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</row>
    <row r="108" spans="1:8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</row>
    <row r="109" spans="1:8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</row>
    <row r="110" spans="1:8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</row>
    <row r="111" spans="1:8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</row>
    <row r="112" spans="1:8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</row>
    <row r="113" spans="1:8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</row>
    <row r="114" spans="1:8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</row>
    <row r="115" spans="1:8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</row>
    <row r="116" spans="1:8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</row>
    <row r="117" spans="1:8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</row>
    <row r="118" spans="1:8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</row>
    <row r="119" spans="1:8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</row>
    <row r="120" spans="1:8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</row>
    <row r="121" spans="1:8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</row>
    <row r="122" spans="1:8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</row>
    <row r="123" spans="1:8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</row>
    <row r="124" spans="1:8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</row>
    <row r="125" spans="1:8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</row>
    <row r="126" spans="1:8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</row>
    <row r="128" spans="1:8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</row>
    <row r="129" spans="1:8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</row>
    <row r="130" spans="1:8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</row>
    <row r="131" spans="1:8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</row>
    <row r="132" spans="1:8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</row>
    <row r="133" spans="1:8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</row>
    <row r="134" spans="1:8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</row>
    <row r="135" spans="1:8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</row>
    <row r="136" spans="1:8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</row>
    <row r="137" spans="1:8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</row>
    <row r="138" spans="1:8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</row>
    <row r="139" spans="1:8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</row>
    <row r="140" spans="1:8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</row>
    <row r="141" spans="1:8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</row>
    <row r="142" spans="1:8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</row>
    <row r="143" spans="1:8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</row>
    <row r="144" spans="1:8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</row>
    <row r="145" spans="1:8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</row>
    <row r="146" spans="1:8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</row>
    <row r="147" spans="1:8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</row>
    <row r="148" spans="1:8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</row>
    <row r="149" spans="1:8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</row>
    <row r="150" spans="1:8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</row>
    <row r="151" spans="1:8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</row>
    <row r="152" spans="1:8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</row>
    <row r="153" spans="1:8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</row>
    <row r="154" spans="1:8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</row>
    <row r="155" spans="1:8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</row>
    <row r="156" spans="1:8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</row>
    <row r="157" spans="1:8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</row>
    <row r="158" spans="1:8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</row>
    <row r="159" spans="1:8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</row>
    <row r="160" spans="1:8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</row>
    <row r="161" spans="1:8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</row>
    <row r="162" spans="1:8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</row>
    <row r="163" spans="1:8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</row>
    <row r="164" spans="1:8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</row>
    <row r="165" spans="1:8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</row>
    <row r="166" spans="1:8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</row>
    <row r="167" spans="1:8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</row>
    <row r="168" spans="1:8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</row>
    <row r="169" spans="1:8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</row>
    <row r="170" spans="1:8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</row>
    <row r="171" spans="1:8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</row>
    <row r="172" spans="1:8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</row>
    <row r="173" spans="1:8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</row>
    <row r="174" spans="1:8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</row>
    <row r="175" spans="1:8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</row>
    <row r="176" spans="1:8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</row>
    <row r="177" spans="1:8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</row>
    <row r="178" spans="1:8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</row>
    <row r="179" spans="1:8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</row>
    <row r="180" spans="1:8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</row>
    <row r="181" spans="1:8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</row>
    <row r="182" spans="1: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</row>
    <row r="183" spans="1:8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</row>
    <row r="184" spans="1:8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</row>
    <row r="185" spans="1:8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</row>
    <row r="186" spans="1:8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</row>
    <row r="187" spans="1:8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</row>
    <row r="188" spans="1:8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</row>
    <row r="189" spans="1:8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</row>
    <row r="190" spans="1:8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</row>
    <row r="191" spans="1:8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</row>
    <row r="192" spans="1:8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</row>
    <row r="193" spans="1:8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</row>
    <row r="194" spans="1:8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</row>
    <row r="195" spans="1:8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</row>
  </sheetData>
  <sheetCalcPr fullCalcOnLoad="1"/>
  <mergeCells count="23">
    <mergeCell ref="J9:J19"/>
    <mergeCell ref="B9:B19"/>
    <mergeCell ref="B6:G6"/>
    <mergeCell ref="H6:L6"/>
    <mergeCell ref="I7:L7"/>
    <mergeCell ref="C7:G7"/>
    <mergeCell ref="K9:K19"/>
    <mergeCell ref="N9:N19"/>
    <mergeCell ref="O9:O19"/>
    <mergeCell ref="P9:P19"/>
    <mergeCell ref="A21:D21"/>
    <mergeCell ref="A6:A7"/>
    <mergeCell ref="M6:Q6"/>
    <mergeCell ref="N7:Q7"/>
    <mergeCell ref="D9:D19"/>
    <mergeCell ref="E9:E19"/>
    <mergeCell ref="F9:F19"/>
    <mergeCell ref="G9:G19"/>
    <mergeCell ref="L9:L19"/>
    <mergeCell ref="Q9:Q19"/>
    <mergeCell ref="H9:H19"/>
    <mergeCell ref="M9:M19"/>
    <mergeCell ref="I9:I19"/>
  </mergeCells>
  <phoneticPr fontId="5" type="noConversion"/>
  <pageMargins left="0.70078740157480324" right="0.70078740157480324" top="0.75196850393700787" bottom="0.75196850393700787" header="0.29921259842519687" footer="0.29921259842519687"/>
  <pageSetup paperSize="9" scale="35" orientation="landscape" verticalDpi="0"/>
  <extLst>
    <ext xmlns:mx="http://schemas.microsoft.com/office/mac/excel/2008/main" uri="http://schemas.microsoft.com/office/mac/excel/2008/main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CD195"/>
  <sheetViews>
    <sheetView zoomScale="68" zoomScaleNormal="68" zoomScalePageLayoutView="68" workbookViewId="0">
      <selection sqref="A1:Q22"/>
    </sheetView>
  </sheetViews>
  <sheetFormatPr baseColWidth="10" defaultColWidth="8.83203125" defaultRowHeight="15"/>
  <cols>
    <col min="1" max="1" width="52.5" style="1" customWidth="1"/>
    <col min="2" max="3" width="25.83203125" style="1" customWidth="1"/>
    <col min="4" max="4" width="22.33203125" style="1" customWidth="1"/>
    <col min="5" max="5" width="14.5" style="1" customWidth="1"/>
    <col min="6" max="6" width="8.83203125" style="1"/>
    <col min="7" max="7" width="16.33203125" style="1" customWidth="1"/>
    <col min="8" max="8" width="20" style="1" customWidth="1"/>
    <col min="9" max="9" width="14" style="1" customWidth="1"/>
    <col min="10" max="10" width="15.5" style="1" customWidth="1"/>
    <col min="11" max="11" width="18.5" style="1" customWidth="1"/>
    <col min="12" max="12" width="15.5" style="1" customWidth="1"/>
    <col min="13" max="13" width="27.5" style="1" customWidth="1"/>
    <col min="14" max="14" width="16.6640625" style="1" customWidth="1"/>
    <col min="15" max="15" width="18.1640625" style="1" customWidth="1"/>
    <col min="16" max="16" width="15.6640625" style="1" customWidth="1"/>
    <col min="17" max="17" width="18.1640625" style="1" customWidth="1"/>
    <col min="18" max="16384" width="8.83203125" style="1"/>
  </cols>
  <sheetData>
    <row r="1" spans="1:76" ht="20">
      <c r="A1" s="85" t="s">
        <v>3</v>
      </c>
      <c r="B1" s="18"/>
      <c r="C1" s="18"/>
      <c r="D1" s="1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18">
      <c r="A2" s="86" t="s">
        <v>5</v>
      </c>
      <c r="B2" s="16"/>
      <c r="C2" s="16"/>
      <c r="D2" s="1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>
      <c r="A3" s="8"/>
      <c r="B3" s="8"/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>
      <c r="A4" s="88" t="s">
        <v>4</v>
      </c>
      <c r="B4" s="6"/>
      <c r="C4" s="6"/>
      <c r="D4" s="6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>
      <c r="A5" s="90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76" ht="15" customHeight="1">
      <c r="A6" s="91" t="s">
        <v>69</v>
      </c>
      <c r="B6" s="62" t="s">
        <v>79</v>
      </c>
      <c r="C6" s="62"/>
      <c r="D6" s="62"/>
      <c r="E6" s="62"/>
      <c r="F6" s="62"/>
      <c r="G6" s="62"/>
      <c r="H6" s="62" t="s">
        <v>80</v>
      </c>
      <c r="I6" s="62"/>
      <c r="J6" s="62"/>
      <c r="K6" s="62"/>
      <c r="L6" s="62"/>
      <c r="M6" s="62" t="s">
        <v>81</v>
      </c>
      <c r="N6" s="62"/>
      <c r="O6" s="62"/>
      <c r="P6" s="62"/>
      <c r="Q6" s="6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76" s="3" customFormat="1" ht="47.25" customHeight="1">
      <c r="A7" s="91"/>
      <c r="B7" s="25" t="s">
        <v>67</v>
      </c>
      <c r="C7" s="63" t="s">
        <v>40</v>
      </c>
      <c r="D7" s="64"/>
      <c r="E7" s="64"/>
      <c r="F7" s="64"/>
      <c r="G7" s="65"/>
      <c r="H7" s="27" t="s">
        <v>67</v>
      </c>
      <c r="I7" s="63" t="s">
        <v>50</v>
      </c>
      <c r="J7" s="64"/>
      <c r="K7" s="64"/>
      <c r="L7" s="65"/>
      <c r="M7" s="25" t="s">
        <v>67</v>
      </c>
      <c r="N7" s="63" t="s">
        <v>51</v>
      </c>
      <c r="O7" s="64"/>
      <c r="P7" s="64"/>
      <c r="Q7" s="6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76" s="3" customFormat="1" ht="75">
      <c r="A8" s="29" t="s">
        <v>75</v>
      </c>
      <c r="B8" s="25" t="s">
        <v>41</v>
      </c>
      <c r="C8" s="25" t="s">
        <v>76</v>
      </c>
      <c r="D8" s="24" t="s">
        <v>70</v>
      </c>
      <c r="E8" s="24" t="s">
        <v>71</v>
      </c>
      <c r="F8" s="24" t="s">
        <v>37</v>
      </c>
      <c r="G8" s="24" t="s">
        <v>73</v>
      </c>
      <c r="H8" s="27" t="s">
        <v>68</v>
      </c>
      <c r="I8" s="28" t="s">
        <v>70</v>
      </c>
      <c r="J8" s="28" t="s">
        <v>71</v>
      </c>
      <c r="K8" s="28" t="s">
        <v>72</v>
      </c>
      <c r="L8" s="28" t="s">
        <v>73</v>
      </c>
      <c r="M8" s="25" t="s">
        <v>68</v>
      </c>
      <c r="N8" s="26" t="s">
        <v>70</v>
      </c>
      <c r="O8" s="26" t="s">
        <v>71</v>
      </c>
      <c r="P8" s="26" t="s">
        <v>72</v>
      </c>
      <c r="Q8" s="26" t="s">
        <v>73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76" ht="30">
      <c r="A9" s="44" t="s">
        <v>110</v>
      </c>
      <c r="B9" s="69" t="s">
        <v>43</v>
      </c>
      <c r="C9" s="24" t="s">
        <v>82</v>
      </c>
      <c r="D9" s="57">
        <v>0.1</v>
      </c>
      <c r="E9" s="60">
        <v>3</v>
      </c>
      <c r="F9" s="60">
        <f>0.6*G9</f>
        <v>14100</v>
      </c>
      <c r="G9" s="66">
        <v>23500</v>
      </c>
      <c r="H9" s="69" t="s">
        <v>52</v>
      </c>
      <c r="I9" s="57">
        <v>0.1</v>
      </c>
      <c r="J9" s="60">
        <v>3</v>
      </c>
      <c r="K9" s="60">
        <f>F9</f>
        <v>14100</v>
      </c>
      <c r="L9" s="66">
        <v>23500</v>
      </c>
      <c r="M9" s="69" t="s">
        <v>12</v>
      </c>
      <c r="N9" s="57">
        <v>0.1</v>
      </c>
      <c r="O9" s="60">
        <v>3</v>
      </c>
      <c r="P9" s="60">
        <f>K9</f>
        <v>14100</v>
      </c>
      <c r="Q9" s="66">
        <v>23500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76">
      <c r="A10" s="29" t="s">
        <v>97</v>
      </c>
      <c r="B10" s="70"/>
      <c r="C10" s="24" t="s">
        <v>83</v>
      </c>
      <c r="D10" s="58"/>
      <c r="E10" s="58"/>
      <c r="F10" s="58"/>
      <c r="G10" s="67"/>
      <c r="H10" s="70"/>
      <c r="I10" s="58"/>
      <c r="J10" s="58"/>
      <c r="K10" s="58"/>
      <c r="L10" s="67"/>
      <c r="M10" s="70"/>
      <c r="N10" s="58"/>
      <c r="O10" s="58"/>
      <c r="P10" s="58"/>
      <c r="Q10" s="67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76">
      <c r="A11" s="29" t="s">
        <v>98</v>
      </c>
      <c r="B11" s="70"/>
      <c r="C11" s="24" t="s">
        <v>36</v>
      </c>
      <c r="D11" s="58"/>
      <c r="E11" s="58"/>
      <c r="F11" s="58"/>
      <c r="G11" s="67"/>
      <c r="H11" s="70"/>
      <c r="I11" s="58"/>
      <c r="J11" s="58"/>
      <c r="K11" s="58"/>
      <c r="L11" s="67"/>
      <c r="M11" s="70"/>
      <c r="N11" s="58"/>
      <c r="O11" s="58"/>
      <c r="P11" s="58"/>
      <c r="Q11" s="6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76" ht="30">
      <c r="A12" s="29" t="s">
        <v>46</v>
      </c>
      <c r="B12" s="70"/>
      <c r="C12" s="24" t="s">
        <v>84</v>
      </c>
      <c r="D12" s="58"/>
      <c r="E12" s="58"/>
      <c r="F12" s="58"/>
      <c r="G12" s="67"/>
      <c r="H12" s="70"/>
      <c r="I12" s="58"/>
      <c r="J12" s="58"/>
      <c r="K12" s="58"/>
      <c r="L12" s="67"/>
      <c r="M12" s="70"/>
      <c r="N12" s="58"/>
      <c r="O12" s="58"/>
      <c r="P12" s="58"/>
      <c r="Q12" s="67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76" ht="45">
      <c r="A13" s="44" t="s">
        <v>132</v>
      </c>
      <c r="B13" s="70"/>
      <c r="C13" s="24" t="s">
        <v>85</v>
      </c>
      <c r="D13" s="58"/>
      <c r="E13" s="58"/>
      <c r="F13" s="58"/>
      <c r="G13" s="67"/>
      <c r="H13" s="70"/>
      <c r="I13" s="58"/>
      <c r="J13" s="58"/>
      <c r="K13" s="58"/>
      <c r="L13" s="67"/>
      <c r="M13" s="70"/>
      <c r="N13" s="58"/>
      <c r="O13" s="58"/>
      <c r="P13" s="58"/>
      <c r="Q13" s="6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76" ht="60">
      <c r="A14" s="44" t="s">
        <v>47</v>
      </c>
      <c r="B14" s="70"/>
      <c r="C14" s="24" t="s">
        <v>86</v>
      </c>
      <c r="D14" s="58"/>
      <c r="E14" s="58"/>
      <c r="F14" s="58"/>
      <c r="G14" s="67"/>
      <c r="H14" s="70"/>
      <c r="I14" s="58"/>
      <c r="J14" s="58"/>
      <c r="K14" s="58"/>
      <c r="L14" s="67"/>
      <c r="M14" s="70"/>
      <c r="N14" s="58"/>
      <c r="O14" s="58"/>
      <c r="P14" s="58"/>
      <c r="Q14" s="6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76" ht="60">
      <c r="A15" s="44" t="s">
        <v>59</v>
      </c>
      <c r="B15" s="70"/>
      <c r="C15" s="24" t="s">
        <v>87</v>
      </c>
      <c r="D15" s="58"/>
      <c r="E15" s="58"/>
      <c r="F15" s="58"/>
      <c r="G15" s="67"/>
      <c r="H15" s="70"/>
      <c r="I15" s="58"/>
      <c r="J15" s="58"/>
      <c r="K15" s="58"/>
      <c r="L15" s="67"/>
      <c r="M15" s="70"/>
      <c r="N15" s="58"/>
      <c r="O15" s="58"/>
      <c r="P15" s="58"/>
      <c r="Q15" s="67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76" ht="30">
      <c r="A16" s="29" t="s">
        <v>105</v>
      </c>
      <c r="B16" s="70"/>
      <c r="C16" s="24" t="s">
        <v>88</v>
      </c>
      <c r="D16" s="58"/>
      <c r="E16" s="58"/>
      <c r="F16" s="58"/>
      <c r="G16" s="67"/>
      <c r="H16" s="70"/>
      <c r="I16" s="58"/>
      <c r="J16" s="58"/>
      <c r="K16" s="58"/>
      <c r="L16" s="67"/>
      <c r="M16" s="70"/>
      <c r="N16" s="58"/>
      <c r="O16" s="58"/>
      <c r="P16" s="58"/>
      <c r="Q16" s="6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82" ht="30">
      <c r="A17" s="44" t="s">
        <v>48</v>
      </c>
      <c r="B17" s="70"/>
      <c r="C17" s="24" t="s">
        <v>89</v>
      </c>
      <c r="D17" s="58"/>
      <c r="E17" s="58"/>
      <c r="F17" s="58"/>
      <c r="G17" s="67"/>
      <c r="H17" s="70"/>
      <c r="I17" s="58"/>
      <c r="J17" s="58"/>
      <c r="K17" s="58"/>
      <c r="L17" s="67"/>
      <c r="M17" s="70"/>
      <c r="N17" s="58"/>
      <c r="O17" s="58"/>
      <c r="P17" s="58"/>
      <c r="Q17" s="6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82" ht="30">
      <c r="A18" s="44" t="s">
        <v>62</v>
      </c>
      <c r="B18" s="70"/>
      <c r="C18" s="24" t="s">
        <v>34</v>
      </c>
      <c r="D18" s="58"/>
      <c r="E18" s="58"/>
      <c r="F18" s="58"/>
      <c r="G18" s="67"/>
      <c r="H18" s="70"/>
      <c r="I18" s="58"/>
      <c r="J18" s="58"/>
      <c r="K18" s="58"/>
      <c r="L18" s="67"/>
      <c r="M18" s="70"/>
      <c r="N18" s="58"/>
      <c r="O18" s="58"/>
      <c r="P18" s="58"/>
      <c r="Q18" s="67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82" ht="30">
      <c r="A19" s="44" t="s">
        <v>49</v>
      </c>
      <c r="B19" s="71"/>
      <c r="C19" s="24" t="s">
        <v>35</v>
      </c>
      <c r="D19" s="59"/>
      <c r="E19" s="59"/>
      <c r="F19" s="59"/>
      <c r="G19" s="68"/>
      <c r="H19" s="71"/>
      <c r="I19" s="59"/>
      <c r="J19" s="59"/>
      <c r="K19" s="59"/>
      <c r="L19" s="68"/>
      <c r="M19" s="71"/>
      <c r="N19" s="59"/>
      <c r="O19" s="59"/>
      <c r="P19" s="59"/>
      <c r="Q19" s="68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82">
      <c r="A20" s="3"/>
      <c r="B20" s="3"/>
      <c r="C20" s="3"/>
      <c r="D20" s="3"/>
      <c r="E20" s="3"/>
      <c r="F20" s="3"/>
      <c r="G20" s="17"/>
      <c r="H20" s="16"/>
      <c r="I20" s="16"/>
      <c r="J20" s="4"/>
      <c r="K20" s="4"/>
      <c r="L20" s="4"/>
      <c r="M20" s="4"/>
      <c r="N20" s="4"/>
      <c r="O20" s="4"/>
      <c r="P20" s="4"/>
      <c r="Q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</row>
    <row r="21" spans="1:82">
      <c r="A21" s="61" t="s">
        <v>42</v>
      </c>
      <c r="B21" s="61"/>
      <c r="C21" s="61"/>
      <c r="D21" s="61"/>
      <c r="E21" s="3"/>
      <c r="F21" s="3"/>
      <c r="G21" s="15"/>
      <c r="H21" s="8"/>
      <c r="I21" s="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</row>
    <row r="22" spans="1:82">
      <c r="A22" s="3"/>
      <c r="B22" s="3"/>
      <c r="C22" s="3"/>
      <c r="D22" s="3"/>
      <c r="E22" s="16"/>
      <c r="F22" s="17"/>
      <c r="G22" s="8"/>
      <c r="H22" s="8"/>
      <c r="I22" s="8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</row>
    <row r="23" spans="1:82">
      <c r="A23" s="23"/>
      <c r="B23" s="3"/>
      <c r="C23" s="3"/>
      <c r="D23" s="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</row>
    <row r="24" spans="1:82">
      <c r="A24" s="23"/>
      <c r="B24" s="3"/>
      <c r="C24" s="3"/>
      <c r="D24" s="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</row>
    <row r="25" spans="1:82">
      <c r="A25" s="23"/>
      <c r="B25" s="3"/>
      <c r="C25" s="3"/>
      <c r="D25" s="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</row>
    <row r="26" spans="1:82">
      <c r="A26" s="3"/>
      <c r="B26" s="3"/>
      <c r="C26" s="3"/>
      <c r="D26" s="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</row>
    <row r="27" spans="1:82">
      <c r="A27" s="3"/>
      <c r="B27" s="3"/>
      <c r="C27" s="3"/>
      <c r="D27" s="3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</row>
    <row r="28" spans="1:82">
      <c r="A28" s="16"/>
      <c r="B28" s="16"/>
      <c r="C28" s="16"/>
      <c r="D28" s="1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</row>
    <row r="29" spans="1:82">
      <c r="A29" s="8"/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</row>
    <row r="30" spans="1:8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</row>
    <row r="31" spans="1:8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</row>
    <row r="32" spans="1:8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</row>
    <row r="33" spans="1:8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</row>
    <row r="34" spans="1:8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8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8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  <row r="37" spans="1:8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</row>
    <row r="38" spans="1:8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</row>
    <row r="39" spans="1:8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</row>
    <row r="40" spans="1:8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</row>
    <row r="41" spans="1:8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</row>
    <row r="42" spans="1:8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</row>
    <row r="43" spans="1:8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</row>
    <row r="44" spans="1:8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</row>
    <row r="45" spans="1:8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</row>
    <row r="46" spans="1:8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</row>
    <row r="47" spans="1:8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</row>
    <row r="48" spans="1:8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</row>
    <row r="49" spans="1:8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</row>
    <row r="50" spans="1:8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</row>
    <row r="51" spans="1:8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</row>
    <row r="52" spans="1:8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</row>
    <row r="53" spans="1:8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</row>
    <row r="54" spans="1:8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</row>
    <row r="55" spans="1:8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</row>
    <row r="56" spans="1:8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</row>
    <row r="57" spans="1:8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</row>
    <row r="58" spans="1:8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</row>
    <row r="59" spans="1:8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</row>
    <row r="60" spans="1:8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</row>
    <row r="61" spans="1:8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</row>
    <row r="62" spans="1:8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</row>
    <row r="63" spans="1:8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</row>
    <row r="64" spans="1:8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</row>
    <row r="65" spans="1:8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</row>
    <row r="66" spans="1:8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</row>
    <row r="67" spans="1:8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</row>
    <row r="68" spans="1:8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</row>
    <row r="69" spans="1:8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</row>
    <row r="70" spans="1:8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</row>
    <row r="71" spans="1:8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</row>
    <row r="72" spans="1:8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</row>
    <row r="73" spans="1:8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</row>
    <row r="74" spans="1:8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</row>
    <row r="75" spans="1:8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</row>
    <row r="76" spans="1:8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</row>
    <row r="77" spans="1:8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</row>
    <row r="78" spans="1:8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</row>
    <row r="79" spans="1:8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</row>
    <row r="80" spans="1:8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</row>
    <row r="81" spans="1:8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</row>
    <row r="82" spans="1: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</row>
    <row r="83" spans="1:8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</row>
    <row r="84" spans="1:8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</row>
    <row r="85" spans="1:8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</row>
    <row r="86" spans="1:8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</row>
    <row r="87" spans="1:8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</row>
    <row r="88" spans="1:8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</row>
    <row r="89" spans="1:8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</row>
    <row r="90" spans="1:8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</row>
    <row r="91" spans="1:8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</row>
    <row r="92" spans="1:8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</row>
    <row r="93" spans="1:8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</row>
    <row r="94" spans="1:8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</row>
    <row r="95" spans="1:8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</row>
    <row r="96" spans="1:8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</row>
    <row r="97" spans="1:8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</row>
    <row r="98" spans="1:8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</row>
    <row r="99" spans="1:8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</row>
    <row r="100" spans="1:8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</row>
    <row r="101" spans="1:8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</row>
    <row r="102" spans="1:8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</row>
    <row r="103" spans="1:8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</row>
    <row r="104" spans="1:8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</row>
    <row r="105" spans="1:8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</row>
    <row r="106" spans="1:8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</row>
    <row r="107" spans="1:8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</row>
    <row r="108" spans="1:8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</row>
    <row r="109" spans="1:8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</row>
    <row r="110" spans="1:8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</row>
    <row r="111" spans="1:8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</row>
    <row r="112" spans="1:8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</row>
    <row r="113" spans="1:8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</row>
    <row r="114" spans="1:8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</row>
    <row r="115" spans="1:8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</row>
    <row r="116" spans="1:8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</row>
    <row r="117" spans="1:8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</row>
    <row r="118" spans="1:8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</row>
    <row r="119" spans="1:8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</row>
    <row r="120" spans="1:8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</row>
    <row r="121" spans="1:8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</row>
    <row r="122" spans="1:8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</row>
    <row r="123" spans="1:8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</row>
    <row r="124" spans="1:8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</row>
    <row r="125" spans="1:8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</row>
    <row r="126" spans="1:8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</row>
    <row r="128" spans="1:8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</row>
    <row r="129" spans="1:8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</row>
    <row r="130" spans="1:8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</row>
    <row r="131" spans="1:8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</row>
    <row r="132" spans="1:8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</row>
    <row r="133" spans="1:8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</row>
    <row r="134" spans="1:8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</row>
    <row r="135" spans="1:8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</row>
    <row r="136" spans="1:8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</row>
    <row r="137" spans="1:8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</row>
    <row r="138" spans="1:8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</row>
    <row r="139" spans="1:8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</row>
    <row r="140" spans="1:8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</row>
    <row r="141" spans="1:8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</row>
    <row r="142" spans="1:8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</row>
    <row r="143" spans="1:8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</row>
    <row r="144" spans="1:8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</row>
    <row r="145" spans="1:8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</row>
    <row r="146" spans="1:8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</row>
    <row r="147" spans="1:8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</row>
    <row r="148" spans="1:8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</row>
    <row r="149" spans="1:8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</row>
    <row r="150" spans="1:8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</row>
    <row r="151" spans="1:8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</row>
    <row r="152" spans="1:8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</row>
    <row r="153" spans="1:8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</row>
    <row r="154" spans="1:8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</row>
    <row r="155" spans="1:8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</row>
    <row r="156" spans="1:8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</row>
    <row r="157" spans="1:8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</row>
    <row r="158" spans="1:8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</row>
    <row r="159" spans="1:8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</row>
    <row r="160" spans="1:8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</row>
    <row r="161" spans="1:8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</row>
    <row r="162" spans="1:8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</row>
    <row r="163" spans="1:8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</row>
    <row r="164" spans="1:8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</row>
    <row r="165" spans="1:8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</row>
    <row r="166" spans="1:8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</row>
    <row r="167" spans="1:8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</row>
    <row r="168" spans="1:8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</row>
    <row r="169" spans="1:8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</row>
    <row r="170" spans="1:8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</row>
    <row r="171" spans="1:8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</row>
    <row r="172" spans="1:8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</row>
    <row r="173" spans="1:8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</row>
    <row r="174" spans="1:8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</row>
    <row r="175" spans="1:8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</row>
    <row r="176" spans="1:8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</row>
    <row r="177" spans="1:8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</row>
    <row r="178" spans="1:8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</row>
    <row r="179" spans="1:8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</row>
    <row r="180" spans="1:8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</row>
    <row r="181" spans="1:8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</row>
    <row r="182" spans="1: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</row>
    <row r="183" spans="1:8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</row>
    <row r="184" spans="1:8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</row>
    <row r="185" spans="1:8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</row>
    <row r="186" spans="1:8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</row>
    <row r="187" spans="1:8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</row>
    <row r="188" spans="1:8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</row>
    <row r="189" spans="1:8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</row>
    <row r="190" spans="1:8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</row>
    <row r="191" spans="1:8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</row>
    <row r="192" spans="1:8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</row>
    <row r="193" spans="1:8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</row>
    <row r="194" spans="1:8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</row>
    <row r="195" spans="1:8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</row>
  </sheetData>
  <mergeCells count="23">
    <mergeCell ref="A6:A7"/>
    <mergeCell ref="B6:G6"/>
    <mergeCell ref="H6:L6"/>
    <mergeCell ref="M6:Q6"/>
    <mergeCell ref="C7:G7"/>
    <mergeCell ref="I7:L7"/>
    <mergeCell ref="N7:Q7"/>
    <mergeCell ref="O9:O19"/>
    <mergeCell ref="P9:P19"/>
    <mergeCell ref="Q9:Q19"/>
    <mergeCell ref="A21:D21"/>
    <mergeCell ref="I9:I19"/>
    <mergeCell ref="J9:J19"/>
    <mergeCell ref="K9:K19"/>
    <mergeCell ref="L9:L19"/>
    <mergeCell ref="M9:M19"/>
    <mergeCell ref="N9:N19"/>
    <mergeCell ref="B9:B19"/>
    <mergeCell ref="D9:D19"/>
    <mergeCell ref="E9:E19"/>
    <mergeCell ref="F9:F19"/>
    <mergeCell ref="G9:G19"/>
    <mergeCell ref="H9:H19"/>
  </mergeCells>
  <phoneticPr fontId="5" type="noConversion"/>
  <pageMargins left="0.70078740157480324" right="0.70078740157480324" top="0.75196850393700787" bottom="0.75196850393700787" header="0.29921259842519687" footer="0.29921259842519687"/>
  <pageSetup paperSize="9" scale="68" fitToWidth="2" fitToHeight="2" orientation="landscape" verticalDpi="0"/>
  <extLst>
    <ext xmlns:mx="http://schemas.microsoft.com/office/mac/excel/2008/main" uri="http://schemas.microsoft.com/office/mac/excel/2008/main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CD194"/>
  <sheetViews>
    <sheetView zoomScale="80" zoomScaleNormal="80" zoomScalePageLayoutView="80" workbookViewId="0">
      <selection activeCell="A5" sqref="A5:A6"/>
    </sheetView>
  </sheetViews>
  <sheetFormatPr baseColWidth="10" defaultColWidth="8.83203125" defaultRowHeight="15"/>
  <cols>
    <col min="1" max="1" width="52.5" style="1" customWidth="1"/>
    <col min="2" max="3" width="25.83203125" style="1" customWidth="1"/>
    <col min="4" max="4" width="22.33203125" style="1" customWidth="1"/>
    <col min="5" max="5" width="14.5" style="1" customWidth="1"/>
    <col min="6" max="6" width="8.83203125" style="1"/>
    <col min="7" max="7" width="16.33203125" style="1" customWidth="1"/>
    <col min="8" max="8" width="20" style="1" customWidth="1"/>
    <col min="9" max="9" width="14" style="1" customWidth="1"/>
    <col min="10" max="10" width="15.5" style="1" customWidth="1"/>
    <col min="11" max="11" width="18.5" style="1" customWidth="1"/>
    <col min="12" max="12" width="15.5" style="1" customWidth="1"/>
    <col min="13" max="13" width="27.5" style="1" customWidth="1"/>
    <col min="14" max="14" width="16.6640625" style="1" customWidth="1"/>
    <col min="15" max="15" width="18.1640625" style="1" customWidth="1"/>
    <col min="16" max="16" width="15.6640625" style="1" customWidth="1"/>
    <col min="17" max="17" width="18.1640625" style="1" customWidth="1"/>
    <col min="18" max="16384" width="8.83203125" style="1"/>
  </cols>
  <sheetData>
    <row r="1" spans="1:76" ht="21" customHeight="1">
      <c r="A1" s="85" t="s">
        <v>2</v>
      </c>
      <c r="B1" s="18"/>
      <c r="C1" s="18"/>
      <c r="D1" s="1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24" customHeight="1">
      <c r="A2" s="86" t="s">
        <v>6</v>
      </c>
      <c r="B2" s="16"/>
      <c r="C2" s="16"/>
      <c r="D2" s="1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>
      <c r="A3" s="8"/>
      <c r="B3" s="8"/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>
      <c r="A4" s="88" t="s">
        <v>7</v>
      </c>
      <c r="B4" s="6"/>
      <c r="C4" s="6"/>
      <c r="D4" s="6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ht="15" customHeight="1">
      <c r="A5" s="91" t="s">
        <v>69</v>
      </c>
      <c r="B5" s="62" t="s">
        <v>79</v>
      </c>
      <c r="C5" s="62"/>
      <c r="D5" s="62"/>
      <c r="E5" s="62"/>
      <c r="F5" s="62"/>
      <c r="G5" s="62"/>
      <c r="H5" s="62" t="s">
        <v>80</v>
      </c>
      <c r="I5" s="62"/>
      <c r="J5" s="62"/>
      <c r="K5" s="62"/>
      <c r="L5" s="62"/>
      <c r="M5" s="62" t="s">
        <v>81</v>
      </c>
      <c r="N5" s="62"/>
      <c r="O5" s="62"/>
      <c r="P5" s="62"/>
      <c r="Q5" s="62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76" s="3" customFormat="1" ht="47.25" customHeight="1">
      <c r="A6" s="91"/>
      <c r="B6" s="25" t="s">
        <v>67</v>
      </c>
      <c r="C6" s="63" t="s">
        <v>13</v>
      </c>
      <c r="D6" s="64"/>
      <c r="E6" s="64"/>
      <c r="F6" s="64"/>
      <c r="G6" s="65"/>
      <c r="H6" s="27" t="s">
        <v>67</v>
      </c>
      <c r="I6" s="63" t="s">
        <v>14</v>
      </c>
      <c r="J6" s="64"/>
      <c r="K6" s="64"/>
      <c r="L6" s="65"/>
      <c r="M6" s="25" t="s">
        <v>67</v>
      </c>
      <c r="N6" s="63" t="s">
        <v>15</v>
      </c>
      <c r="O6" s="64"/>
      <c r="P6" s="64"/>
      <c r="Q6" s="6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76" s="3" customFormat="1" ht="75">
      <c r="A7" s="29" t="s">
        <v>75</v>
      </c>
      <c r="B7" s="25" t="s">
        <v>41</v>
      </c>
      <c r="C7" s="25" t="s">
        <v>76</v>
      </c>
      <c r="D7" s="24" t="s">
        <v>70</v>
      </c>
      <c r="E7" s="24" t="s">
        <v>71</v>
      </c>
      <c r="F7" s="24" t="s">
        <v>37</v>
      </c>
      <c r="G7" s="24" t="s">
        <v>73</v>
      </c>
      <c r="H7" s="27" t="s">
        <v>68</v>
      </c>
      <c r="I7" s="28" t="s">
        <v>70</v>
      </c>
      <c r="J7" s="28" t="s">
        <v>71</v>
      </c>
      <c r="K7" s="28" t="s">
        <v>72</v>
      </c>
      <c r="L7" s="28" t="s">
        <v>73</v>
      </c>
      <c r="M7" s="25" t="s">
        <v>68</v>
      </c>
      <c r="N7" s="26" t="s">
        <v>70</v>
      </c>
      <c r="O7" s="26" t="s">
        <v>71</v>
      </c>
      <c r="P7" s="26" t="s">
        <v>72</v>
      </c>
      <c r="Q7" s="26" t="s">
        <v>73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76" ht="30">
      <c r="A8" s="44" t="s">
        <v>111</v>
      </c>
      <c r="B8" s="69" t="s">
        <v>43</v>
      </c>
      <c r="C8" s="24" t="s">
        <v>82</v>
      </c>
      <c r="D8" s="57">
        <v>0.1</v>
      </c>
      <c r="E8" s="60">
        <v>3.5</v>
      </c>
      <c r="F8" s="60">
        <f>0.6*G8</f>
        <v>8100</v>
      </c>
      <c r="G8" s="66">
        <v>13500</v>
      </c>
      <c r="H8" s="69" t="s">
        <v>52</v>
      </c>
      <c r="I8" s="57">
        <v>0.1</v>
      </c>
      <c r="J8" s="60">
        <v>3.5</v>
      </c>
      <c r="K8" s="60">
        <f>F8</f>
        <v>8100</v>
      </c>
      <c r="L8" s="66">
        <v>13500</v>
      </c>
      <c r="M8" s="69" t="s">
        <v>12</v>
      </c>
      <c r="N8" s="57">
        <v>0.1</v>
      </c>
      <c r="O8" s="60">
        <v>3.5</v>
      </c>
      <c r="P8" s="60">
        <f>K8</f>
        <v>8100</v>
      </c>
      <c r="Q8" s="66">
        <v>13500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76">
      <c r="A9" s="29" t="s">
        <v>97</v>
      </c>
      <c r="B9" s="70"/>
      <c r="C9" s="24" t="s">
        <v>83</v>
      </c>
      <c r="D9" s="58"/>
      <c r="E9" s="58"/>
      <c r="F9" s="58"/>
      <c r="G9" s="67"/>
      <c r="H9" s="70"/>
      <c r="I9" s="58"/>
      <c r="J9" s="58"/>
      <c r="K9" s="58"/>
      <c r="L9" s="67"/>
      <c r="M9" s="70"/>
      <c r="N9" s="58"/>
      <c r="O9" s="58"/>
      <c r="P9" s="58"/>
      <c r="Q9" s="67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76">
      <c r="A10" s="29" t="s">
        <v>98</v>
      </c>
      <c r="B10" s="70"/>
      <c r="C10" s="24" t="s">
        <v>36</v>
      </c>
      <c r="D10" s="58"/>
      <c r="E10" s="58"/>
      <c r="F10" s="58"/>
      <c r="G10" s="67"/>
      <c r="H10" s="70"/>
      <c r="I10" s="58"/>
      <c r="J10" s="58"/>
      <c r="K10" s="58"/>
      <c r="L10" s="67"/>
      <c r="M10" s="70"/>
      <c r="N10" s="58"/>
      <c r="O10" s="58"/>
      <c r="P10" s="58"/>
      <c r="Q10" s="67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76" ht="30">
      <c r="A11" s="29" t="s">
        <v>16</v>
      </c>
      <c r="B11" s="70"/>
      <c r="C11" s="24" t="s">
        <v>84</v>
      </c>
      <c r="D11" s="58"/>
      <c r="E11" s="58"/>
      <c r="F11" s="58"/>
      <c r="G11" s="67"/>
      <c r="H11" s="70"/>
      <c r="I11" s="58"/>
      <c r="J11" s="58"/>
      <c r="K11" s="58"/>
      <c r="L11" s="67"/>
      <c r="M11" s="70"/>
      <c r="N11" s="58"/>
      <c r="O11" s="58"/>
      <c r="P11" s="58"/>
      <c r="Q11" s="6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76" ht="45">
      <c r="A12" s="44" t="s">
        <v>133</v>
      </c>
      <c r="B12" s="70"/>
      <c r="C12" s="24" t="s">
        <v>85</v>
      </c>
      <c r="D12" s="58"/>
      <c r="E12" s="58"/>
      <c r="F12" s="58"/>
      <c r="G12" s="67"/>
      <c r="H12" s="70"/>
      <c r="I12" s="58"/>
      <c r="J12" s="58"/>
      <c r="K12" s="58"/>
      <c r="L12" s="67"/>
      <c r="M12" s="70"/>
      <c r="N12" s="58"/>
      <c r="O12" s="58"/>
      <c r="P12" s="58"/>
      <c r="Q12" s="67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76" ht="60">
      <c r="A13" s="44" t="s">
        <v>17</v>
      </c>
      <c r="B13" s="70"/>
      <c r="C13" s="24" t="s">
        <v>86</v>
      </c>
      <c r="D13" s="58"/>
      <c r="E13" s="58"/>
      <c r="F13" s="58"/>
      <c r="G13" s="67"/>
      <c r="H13" s="70"/>
      <c r="I13" s="58"/>
      <c r="J13" s="58"/>
      <c r="K13" s="58"/>
      <c r="L13" s="67"/>
      <c r="M13" s="70"/>
      <c r="N13" s="58"/>
      <c r="O13" s="58"/>
      <c r="P13" s="58"/>
      <c r="Q13" s="6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76" ht="60">
      <c r="A14" s="44" t="s">
        <v>60</v>
      </c>
      <c r="B14" s="70"/>
      <c r="C14" s="24" t="s">
        <v>87</v>
      </c>
      <c r="D14" s="58"/>
      <c r="E14" s="58"/>
      <c r="F14" s="58"/>
      <c r="G14" s="67"/>
      <c r="H14" s="70"/>
      <c r="I14" s="58"/>
      <c r="J14" s="58"/>
      <c r="K14" s="58"/>
      <c r="L14" s="67"/>
      <c r="M14" s="70"/>
      <c r="N14" s="58"/>
      <c r="O14" s="58"/>
      <c r="P14" s="58"/>
      <c r="Q14" s="6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76" ht="30">
      <c r="A15" s="29" t="s">
        <v>106</v>
      </c>
      <c r="B15" s="70"/>
      <c r="C15" s="24" t="s">
        <v>88</v>
      </c>
      <c r="D15" s="58"/>
      <c r="E15" s="58"/>
      <c r="F15" s="58"/>
      <c r="G15" s="67"/>
      <c r="H15" s="70"/>
      <c r="I15" s="58"/>
      <c r="J15" s="58"/>
      <c r="K15" s="58"/>
      <c r="L15" s="67"/>
      <c r="M15" s="70"/>
      <c r="N15" s="58"/>
      <c r="O15" s="58"/>
      <c r="P15" s="58"/>
      <c r="Q15" s="67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76" ht="30">
      <c r="A16" s="44" t="s">
        <v>18</v>
      </c>
      <c r="B16" s="70"/>
      <c r="C16" s="24" t="s">
        <v>89</v>
      </c>
      <c r="D16" s="58"/>
      <c r="E16" s="58"/>
      <c r="F16" s="58"/>
      <c r="G16" s="67"/>
      <c r="H16" s="70"/>
      <c r="I16" s="58"/>
      <c r="J16" s="58"/>
      <c r="K16" s="58"/>
      <c r="L16" s="67"/>
      <c r="M16" s="70"/>
      <c r="N16" s="58"/>
      <c r="O16" s="58"/>
      <c r="P16" s="58"/>
      <c r="Q16" s="6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82" ht="30">
      <c r="A17" s="44" t="s">
        <v>63</v>
      </c>
      <c r="B17" s="70"/>
      <c r="C17" s="24" t="s">
        <v>34</v>
      </c>
      <c r="D17" s="58"/>
      <c r="E17" s="58"/>
      <c r="F17" s="58"/>
      <c r="G17" s="67"/>
      <c r="H17" s="70"/>
      <c r="I17" s="58"/>
      <c r="J17" s="58"/>
      <c r="K17" s="58"/>
      <c r="L17" s="67"/>
      <c r="M17" s="70"/>
      <c r="N17" s="58"/>
      <c r="O17" s="58"/>
      <c r="P17" s="58"/>
      <c r="Q17" s="6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82" ht="30">
      <c r="A18" s="44" t="s">
        <v>32</v>
      </c>
      <c r="B18" s="71"/>
      <c r="C18" s="24" t="s">
        <v>35</v>
      </c>
      <c r="D18" s="59"/>
      <c r="E18" s="59"/>
      <c r="F18" s="59"/>
      <c r="G18" s="68"/>
      <c r="H18" s="71"/>
      <c r="I18" s="59"/>
      <c r="J18" s="59"/>
      <c r="K18" s="59"/>
      <c r="L18" s="68"/>
      <c r="M18" s="71"/>
      <c r="N18" s="59"/>
      <c r="O18" s="59"/>
      <c r="P18" s="59"/>
      <c r="Q18" s="68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82">
      <c r="A19" s="3"/>
      <c r="B19" s="3"/>
      <c r="C19" s="3"/>
      <c r="D19" s="3"/>
      <c r="E19" s="3"/>
      <c r="F19" s="3"/>
      <c r="G19" s="17"/>
      <c r="H19" s="16"/>
      <c r="I19" s="16"/>
      <c r="J19" s="4"/>
      <c r="K19" s="4"/>
      <c r="L19" s="4"/>
      <c r="M19" s="4"/>
      <c r="N19" s="4"/>
      <c r="O19" s="4"/>
      <c r="P19" s="4"/>
      <c r="Q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</row>
    <row r="20" spans="1:82">
      <c r="A20" s="61" t="s">
        <v>42</v>
      </c>
      <c r="B20" s="61"/>
      <c r="C20" s="61"/>
      <c r="D20" s="61"/>
      <c r="E20" s="3"/>
      <c r="F20" s="3"/>
      <c r="G20" s="15"/>
      <c r="H20" s="8"/>
      <c r="I20" s="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</row>
    <row r="21" spans="1:82">
      <c r="A21" s="3"/>
      <c r="B21" s="3"/>
      <c r="C21" s="3"/>
      <c r="D21" s="3"/>
      <c r="E21" s="16"/>
      <c r="F21" s="17"/>
      <c r="G21" s="8"/>
      <c r="H21" s="8"/>
      <c r="I21" s="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</row>
    <row r="22" spans="1:82">
      <c r="A22" s="23"/>
      <c r="B22" s="3"/>
      <c r="C22" s="3"/>
      <c r="D22" s="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</row>
    <row r="23" spans="1:82">
      <c r="A23" s="23"/>
      <c r="B23" s="3"/>
      <c r="C23" s="3"/>
      <c r="D23" s="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</row>
    <row r="24" spans="1:82">
      <c r="A24" s="23"/>
      <c r="B24" s="3"/>
      <c r="C24" s="3"/>
      <c r="D24" s="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</row>
    <row r="25" spans="1:82">
      <c r="A25" s="3"/>
      <c r="B25" s="3"/>
      <c r="C25" s="3"/>
      <c r="D25" s="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</row>
    <row r="26" spans="1:82">
      <c r="A26" s="3"/>
      <c r="B26" s="3"/>
      <c r="C26" s="3"/>
      <c r="D26" s="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</row>
    <row r="27" spans="1:82">
      <c r="A27" s="16"/>
      <c r="B27" s="16"/>
      <c r="C27" s="16"/>
      <c r="D27" s="1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</row>
    <row r="28" spans="1:82">
      <c r="A28" s="8"/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</row>
    <row r="29" spans="1:8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</row>
    <row r="30" spans="1:8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</row>
    <row r="31" spans="1:8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</row>
    <row r="32" spans="1:8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</row>
    <row r="33" spans="1:8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</row>
    <row r="34" spans="1:8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8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8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  <row r="37" spans="1:8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</row>
    <row r="38" spans="1:8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</row>
    <row r="39" spans="1:8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</row>
    <row r="40" spans="1:8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</row>
    <row r="41" spans="1:8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</row>
    <row r="42" spans="1:8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</row>
    <row r="43" spans="1:8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</row>
    <row r="44" spans="1:8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</row>
    <row r="45" spans="1:8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</row>
    <row r="46" spans="1:8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</row>
    <row r="47" spans="1:8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</row>
    <row r="48" spans="1:8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</row>
    <row r="49" spans="1:8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</row>
    <row r="50" spans="1:8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</row>
    <row r="51" spans="1:8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</row>
    <row r="52" spans="1:8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</row>
    <row r="53" spans="1:8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</row>
    <row r="54" spans="1:8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</row>
    <row r="55" spans="1:8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</row>
    <row r="56" spans="1:8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</row>
    <row r="57" spans="1:8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</row>
    <row r="58" spans="1:8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</row>
    <row r="59" spans="1:8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</row>
    <row r="60" spans="1:8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</row>
    <row r="61" spans="1:8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</row>
    <row r="62" spans="1:8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</row>
    <row r="63" spans="1:8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</row>
    <row r="64" spans="1:8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</row>
    <row r="65" spans="1:8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</row>
    <row r="66" spans="1:8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</row>
    <row r="67" spans="1:8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</row>
    <row r="68" spans="1:8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</row>
    <row r="69" spans="1:8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</row>
    <row r="70" spans="1:8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</row>
    <row r="71" spans="1:8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</row>
    <row r="72" spans="1:8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</row>
    <row r="73" spans="1:8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</row>
    <row r="74" spans="1:8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</row>
    <row r="75" spans="1:8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</row>
    <row r="76" spans="1:8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</row>
    <row r="77" spans="1:8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</row>
    <row r="78" spans="1:8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</row>
    <row r="79" spans="1:8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</row>
    <row r="80" spans="1:8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</row>
    <row r="81" spans="1:8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</row>
    <row r="82" spans="1: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</row>
    <row r="83" spans="1:8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</row>
    <row r="84" spans="1:8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</row>
    <row r="85" spans="1:8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</row>
    <row r="86" spans="1:8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</row>
    <row r="87" spans="1:8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</row>
    <row r="88" spans="1:8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</row>
    <row r="89" spans="1:8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</row>
    <row r="90" spans="1:8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</row>
    <row r="91" spans="1:8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</row>
    <row r="92" spans="1:8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</row>
    <row r="93" spans="1:8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</row>
    <row r="94" spans="1:8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</row>
    <row r="95" spans="1:8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</row>
    <row r="96" spans="1:8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</row>
    <row r="97" spans="1:8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</row>
    <row r="98" spans="1:8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</row>
    <row r="99" spans="1:8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</row>
    <row r="100" spans="1:8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</row>
    <row r="101" spans="1:8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</row>
    <row r="102" spans="1:8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</row>
    <row r="103" spans="1:8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</row>
    <row r="104" spans="1:8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</row>
    <row r="105" spans="1:8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</row>
    <row r="106" spans="1:8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</row>
    <row r="107" spans="1:8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</row>
    <row r="108" spans="1:8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</row>
    <row r="109" spans="1:8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</row>
    <row r="110" spans="1:8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</row>
    <row r="111" spans="1:8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</row>
    <row r="112" spans="1:8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</row>
    <row r="113" spans="1:8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</row>
    <row r="114" spans="1:8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</row>
    <row r="115" spans="1:8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</row>
    <row r="116" spans="1:8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</row>
    <row r="117" spans="1:8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</row>
    <row r="118" spans="1:8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</row>
    <row r="119" spans="1:8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</row>
    <row r="120" spans="1:8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</row>
    <row r="121" spans="1:8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</row>
    <row r="122" spans="1:8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</row>
    <row r="123" spans="1:8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</row>
    <row r="124" spans="1:8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</row>
    <row r="125" spans="1:8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</row>
    <row r="126" spans="1:8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</row>
    <row r="128" spans="1:8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</row>
    <row r="129" spans="1:8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</row>
    <row r="130" spans="1:8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</row>
    <row r="131" spans="1:8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</row>
    <row r="132" spans="1:8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</row>
    <row r="133" spans="1:8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</row>
    <row r="134" spans="1:8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</row>
    <row r="135" spans="1:8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</row>
    <row r="136" spans="1:8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</row>
    <row r="137" spans="1:8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</row>
    <row r="138" spans="1:8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</row>
    <row r="139" spans="1:8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</row>
    <row r="140" spans="1:8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</row>
    <row r="141" spans="1:8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</row>
    <row r="142" spans="1:8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</row>
    <row r="143" spans="1:8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</row>
    <row r="144" spans="1:8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</row>
    <row r="145" spans="1:8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</row>
    <row r="146" spans="1:8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</row>
    <row r="147" spans="1:8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</row>
    <row r="148" spans="1:8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</row>
    <row r="149" spans="1:8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</row>
    <row r="150" spans="1:8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</row>
    <row r="151" spans="1:8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</row>
    <row r="152" spans="1:8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</row>
    <row r="153" spans="1:8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</row>
    <row r="154" spans="1:8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</row>
    <row r="155" spans="1:8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</row>
    <row r="156" spans="1:8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</row>
    <row r="157" spans="1:8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</row>
    <row r="158" spans="1:8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</row>
    <row r="159" spans="1:8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</row>
    <row r="160" spans="1:8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</row>
    <row r="161" spans="1:8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</row>
    <row r="162" spans="1:8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</row>
    <row r="163" spans="1:8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</row>
    <row r="164" spans="1:8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</row>
    <row r="165" spans="1:8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</row>
    <row r="166" spans="1:8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</row>
    <row r="167" spans="1:8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</row>
    <row r="168" spans="1:8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</row>
    <row r="169" spans="1:8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</row>
    <row r="170" spans="1:8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</row>
    <row r="171" spans="1:8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</row>
    <row r="172" spans="1:8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</row>
    <row r="173" spans="1:8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</row>
    <row r="174" spans="1:8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</row>
    <row r="175" spans="1:8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</row>
    <row r="176" spans="1:8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</row>
    <row r="177" spans="1:8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</row>
    <row r="178" spans="1:8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</row>
    <row r="179" spans="1:8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</row>
    <row r="180" spans="1:8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</row>
    <row r="181" spans="1:8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</row>
    <row r="182" spans="1: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</row>
    <row r="183" spans="1:8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</row>
    <row r="184" spans="1:8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</row>
    <row r="185" spans="1:8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</row>
    <row r="186" spans="1:8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</row>
    <row r="187" spans="1:8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</row>
    <row r="188" spans="1:8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</row>
    <row r="189" spans="1:8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</row>
    <row r="190" spans="1:8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</row>
    <row r="191" spans="1:8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</row>
    <row r="192" spans="1:8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</row>
    <row r="193" spans="1:8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</row>
    <row r="194" spans="1:8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</row>
  </sheetData>
  <sheetCalcPr fullCalcOnLoad="1"/>
  <mergeCells count="23">
    <mergeCell ref="A5:A6"/>
    <mergeCell ref="B5:G5"/>
    <mergeCell ref="H5:L5"/>
    <mergeCell ref="M5:Q5"/>
    <mergeCell ref="C6:G6"/>
    <mergeCell ref="I6:L6"/>
    <mergeCell ref="N6:Q6"/>
    <mergeCell ref="O8:O18"/>
    <mergeCell ref="P8:P18"/>
    <mergeCell ref="Q8:Q18"/>
    <mergeCell ref="A20:D20"/>
    <mergeCell ref="I8:I18"/>
    <mergeCell ref="J8:J18"/>
    <mergeCell ref="K8:K18"/>
    <mergeCell ref="L8:L18"/>
    <mergeCell ref="M8:M18"/>
    <mergeCell ref="N8:N18"/>
    <mergeCell ref="B8:B18"/>
    <mergeCell ref="D8:D18"/>
    <mergeCell ref="E8:E18"/>
    <mergeCell ref="F8:F18"/>
    <mergeCell ref="G8:G18"/>
    <mergeCell ref="H8:H18"/>
  </mergeCells>
  <phoneticPr fontId="5" type="noConversion"/>
  <pageMargins left="0.70078740157480324" right="0.70078740157480324" top="0.75196850393700787" bottom="0.75196850393700787" header="0.29921259842519687" footer="0.29921259842519687"/>
  <pageSetup paperSize="9" scale="35" orientation="landscape" verticalDpi="0"/>
  <extLst>
    <ext xmlns:mx="http://schemas.microsoft.com/office/mac/excel/2008/main" uri="http://schemas.microsoft.com/office/mac/excel/2008/main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CD194"/>
  <sheetViews>
    <sheetView zoomScale="80" zoomScaleNormal="80" zoomScalePageLayoutView="80" workbookViewId="0">
      <selection activeCell="A5" sqref="A5:A6"/>
    </sheetView>
  </sheetViews>
  <sheetFormatPr baseColWidth="10" defaultColWidth="8.83203125" defaultRowHeight="15"/>
  <cols>
    <col min="1" max="1" width="52.5" style="1" customWidth="1"/>
    <col min="2" max="3" width="25.83203125" style="1" customWidth="1"/>
    <col min="4" max="4" width="22.33203125" style="1" customWidth="1"/>
    <col min="5" max="5" width="14.5" style="1" customWidth="1"/>
    <col min="6" max="6" width="8.83203125" style="1"/>
    <col min="7" max="7" width="16.33203125" style="1" customWidth="1"/>
    <col min="8" max="8" width="20" style="1" customWidth="1"/>
    <col min="9" max="9" width="14" style="1" customWidth="1"/>
    <col min="10" max="10" width="15.5" style="1" customWidth="1"/>
    <col min="11" max="11" width="18.5" style="1" customWidth="1"/>
    <col min="12" max="12" width="15.5" style="1" customWidth="1"/>
    <col min="13" max="13" width="27.5" style="1" customWidth="1"/>
    <col min="14" max="14" width="16.6640625" style="1" customWidth="1"/>
    <col min="15" max="15" width="18.1640625" style="1" customWidth="1"/>
    <col min="16" max="16" width="15.6640625" style="1" customWidth="1"/>
    <col min="17" max="17" width="18.1640625" style="1" customWidth="1"/>
    <col min="18" max="16384" width="8.83203125" style="1"/>
  </cols>
  <sheetData>
    <row r="1" spans="1:76" ht="20">
      <c r="A1" s="85" t="s">
        <v>2</v>
      </c>
      <c r="B1" s="18"/>
      <c r="C1" s="18"/>
      <c r="D1" s="1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18">
      <c r="A2" s="86" t="s">
        <v>8</v>
      </c>
      <c r="B2" s="16"/>
      <c r="C2" s="16"/>
      <c r="D2" s="1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>
      <c r="A3" s="8"/>
      <c r="B3" s="8"/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>
      <c r="A4" s="88" t="s">
        <v>7</v>
      </c>
      <c r="B4" s="6"/>
      <c r="C4" s="6"/>
      <c r="D4" s="6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ht="15" customHeight="1">
      <c r="A5" s="91" t="s">
        <v>69</v>
      </c>
      <c r="B5" s="62" t="s">
        <v>79</v>
      </c>
      <c r="C5" s="62"/>
      <c r="D5" s="62"/>
      <c r="E5" s="62"/>
      <c r="F5" s="62"/>
      <c r="G5" s="62"/>
      <c r="H5" s="62" t="s">
        <v>80</v>
      </c>
      <c r="I5" s="62"/>
      <c r="J5" s="62"/>
      <c r="K5" s="62"/>
      <c r="L5" s="62"/>
      <c r="M5" s="62" t="s">
        <v>81</v>
      </c>
      <c r="N5" s="62"/>
      <c r="O5" s="62"/>
      <c r="P5" s="62"/>
      <c r="Q5" s="62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76" s="3" customFormat="1" ht="47.25" customHeight="1">
      <c r="A6" s="91"/>
      <c r="B6" s="25" t="s">
        <v>67</v>
      </c>
      <c r="C6" s="63" t="s">
        <v>22</v>
      </c>
      <c r="D6" s="64"/>
      <c r="E6" s="64"/>
      <c r="F6" s="64"/>
      <c r="G6" s="65"/>
      <c r="H6" s="27" t="s">
        <v>67</v>
      </c>
      <c r="I6" s="63" t="s">
        <v>23</v>
      </c>
      <c r="J6" s="64"/>
      <c r="K6" s="64"/>
      <c r="L6" s="65"/>
      <c r="M6" s="25" t="s">
        <v>67</v>
      </c>
      <c r="N6" s="63" t="s">
        <v>24</v>
      </c>
      <c r="O6" s="64"/>
      <c r="P6" s="64"/>
      <c r="Q6" s="6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76" s="3" customFormat="1" ht="75">
      <c r="A7" s="29" t="s">
        <v>75</v>
      </c>
      <c r="B7" s="25" t="s">
        <v>41</v>
      </c>
      <c r="C7" s="25" t="s">
        <v>76</v>
      </c>
      <c r="D7" s="24" t="s">
        <v>70</v>
      </c>
      <c r="E7" s="24" t="s">
        <v>71</v>
      </c>
      <c r="F7" s="24" t="s">
        <v>37</v>
      </c>
      <c r="G7" s="24" t="s">
        <v>73</v>
      </c>
      <c r="H7" s="27" t="s">
        <v>68</v>
      </c>
      <c r="I7" s="28" t="s">
        <v>70</v>
      </c>
      <c r="J7" s="28" t="s">
        <v>71</v>
      </c>
      <c r="K7" s="28" t="s">
        <v>72</v>
      </c>
      <c r="L7" s="28" t="s">
        <v>73</v>
      </c>
      <c r="M7" s="25" t="s">
        <v>68</v>
      </c>
      <c r="N7" s="26" t="s">
        <v>70</v>
      </c>
      <c r="O7" s="26" t="s">
        <v>71</v>
      </c>
      <c r="P7" s="26" t="s">
        <v>72</v>
      </c>
      <c r="Q7" s="26" t="s">
        <v>73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76" ht="30">
      <c r="A8" s="44" t="s">
        <v>113</v>
      </c>
      <c r="B8" s="69" t="s">
        <v>26</v>
      </c>
      <c r="C8" s="24" t="s">
        <v>82</v>
      </c>
      <c r="D8" s="57">
        <v>0.1</v>
      </c>
      <c r="E8" s="60">
        <v>4</v>
      </c>
      <c r="F8" s="60">
        <f>0.6*G8</f>
        <v>9600</v>
      </c>
      <c r="G8" s="66">
        <f>16000</f>
        <v>16000</v>
      </c>
      <c r="H8" s="69" t="s">
        <v>25</v>
      </c>
      <c r="I8" s="57">
        <v>0.1</v>
      </c>
      <c r="J8" s="60">
        <v>4</v>
      </c>
      <c r="K8" s="60">
        <f>F8</f>
        <v>9600</v>
      </c>
      <c r="L8" s="66">
        <v>16000</v>
      </c>
      <c r="M8" s="69" t="s">
        <v>27</v>
      </c>
      <c r="N8" s="57">
        <v>0.1</v>
      </c>
      <c r="O8" s="60">
        <v>4</v>
      </c>
      <c r="P8" s="60">
        <f>K8</f>
        <v>9600</v>
      </c>
      <c r="Q8" s="66">
        <v>16000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76">
      <c r="A9" s="29" t="s">
        <v>97</v>
      </c>
      <c r="B9" s="70"/>
      <c r="C9" s="24" t="s">
        <v>83</v>
      </c>
      <c r="D9" s="58"/>
      <c r="E9" s="58"/>
      <c r="F9" s="58"/>
      <c r="G9" s="67"/>
      <c r="H9" s="70"/>
      <c r="I9" s="58"/>
      <c r="J9" s="58"/>
      <c r="K9" s="58"/>
      <c r="L9" s="67"/>
      <c r="M9" s="70"/>
      <c r="N9" s="58"/>
      <c r="O9" s="58"/>
      <c r="P9" s="58"/>
      <c r="Q9" s="67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76">
      <c r="A10" s="29" t="s">
        <v>98</v>
      </c>
      <c r="B10" s="70"/>
      <c r="C10" s="24" t="s">
        <v>36</v>
      </c>
      <c r="D10" s="58"/>
      <c r="E10" s="58"/>
      <c r="F10" s="58"/>
      <c r="G10" s="67"/>
      <c r="H10" s="70"/>
      <c r="I10" s="58"/>
      <c r="J10" s="58"/>
      <c r="K10" s="58"/>
      <c r="L10" s="67"/>
      <c r="M10" s="70"/>
      <c r="N10" s="58"/>
      <c r="O10" s="58"/>
      <c r="P10" s="58"/>
      <c r="Q10" s="67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76" ht="30">
      <c r="A11" s="29" t="s">
        <v>19</v>
      </c>
      <c r="B11" s="70"/>
      <c r="C11" s="24" t="s">
        <v>84</v>
      </c>
      <c r="D11" s="58"/>
      <c r="E11" s="58"/>
      <c r="F11" s="58"/>
      <c r="G11" s="67"/>
      <c r="H11" s="70"/>
      <c r="I11" s="58"/>
      <c r="J11" s="58"/>
      <c r="K11" s="58"/>
      <c r="L11" s="67"/>
      <c r="M11" s="70"/>
      <c r="N11" s="58"/>
      <c r="O11" s="58"/>
      <c r="P11" s="58"/>
      <c r="Q11" s="6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76" ht="45">
      <c r="A12" s="44" t="s">
        <v>54</v>
      </c>
      <c r="B12" s="70"/>
      <c r="C12" s="24" t="s">
        <v>85</v>
      </c>
      <c r="D12" s="58"/>
      <c r="E12" s="58"/>
      <c r="F12" s="58"/>
      <c r="G12" s="67"/>
      <c r="H12" s="70"/>
      <c r="I12" s="58"/>
      <c r="J12" s="58"/>
      <c r="K12" s="58"/>
      <c r="L12" s="67"/>
      <c r="M12" s="70"/>
      <c r="N12" s="58"/>
      <c r="O12" s="58"/>
      <c r="P12" s="58"/>
      <c r="Q12" s="67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76" ht="60">
      <c r="A13" s="44" t="s">
        <v>20</v>
      </c>
      <c r="B13" s="70"/>
      <c r="C13" s="24" t="s">
        <v>86</v>
      </c>
      <c r="D13" s="58"/>
      <c r="E13" s="58"/>
      <c r="F13" s="58"/>
      <c r="G13" s="67"/>
      <c r="H13" s="70"/>
      <c r="I13" s="58"/>
      <c r="J13" s="58"/>
      <c r="K13" s="58"/>
      <c r="L13" s="67"/>
      <c r="M13" s="70"/>
      <c r="N13" s="58"/>
      <c r="O13" s="58"/>
      <c r="P13" s="58"/>
      <c r="Q13" s="6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76" ht="60">
      <c r="A14" s="44" t="s">
        <v>56</v>
      </c>
      <c r="B14" s="70"/>
      <c r="C14" s="24" t="s">
        <v>87</v>
      </c>
      <c r="D14" s="58"/>
      <c r="E14" s="58"/>
      <c r="F14" s="58"/>
      <c r="G14" s="67"/>
      <c r="H14" s="70"/>
      <c r="I14" s="58"/>
      <c r="J14" s="58"/>
      <c r="K14" s="58"/>
      <c r="L14" s="67"/>
      <c r="M14" s="70"/>
      <c r="N14" s="58"/>
      <c r="O14" s="58"/>
      <c r="P14" s="58"/>
      <c r="Q14" s="6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76" ht="30">
      <c r="A15" s="29" t="s">
        <v>108</v>
      </c>
      <c r="B15" s="70"/>
      <c r="C15" s="24" t="s">
        <v>88</v>
      </c>
      <c r="D15" s="58"/>
      <c r="E15" s="58"/>
      <c r="F15" s="58"/>
      <c r="G15" s="67"/>
      <c r="H15" s="70"/>
      <c r="I15" s="58"/>
      <c r="J15" s="58"/>
      <c r="K15" s="58"/>
      <c r="L15" s="67"/>
      <c r="M15" s="70"/>
      <c r="N15" s="58"/>
      <c r="O15" s="58"/>
      <c r="P15" s="58"/>
      <c r="Q15" s="67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76" ht="30">
      <c r="A16" s="44" t="s">
        <v>21</v>
      </c>
      <c r="B16" s="70"/>
      <c r="C16" s="24" t="s">
        <v>89</v>
      </c>
      <c r="D16" s="58"/>
      <c r="E16" s="58"/>
      <c r="F16" s="58"/>
      <c r="G16" s="67"/>
      <c r="H16" s="70"/>
      <c r="I16" s="58"/>
      <c r="J16" s="58"/>
      <c r="K16" s="58"/>
      <c r="L16" s="67"/>
      <c r="M16" s="70"/>
      <c r="N16" s="58"/>
      <c r="O16" s="58"/>
      <c r="P16" s="58"/>
      <c r="Q16" s="6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82" ht="30">
      <c r="A17" s="44" t="s">
        <v>65</v>
      </c>
      <c r="B17" s="70"/>
      <c r="C17" s="24" t="s">
        <v>34</v>
      </c>
      <c r="D17" s="58"/>
      <c r="E17" s="58"/>
      <c r="F17" s="58"/>
      <c r="G17" s="67"/>
      <c r="H17" s="70"/>
      <c r="I17" s="58"/>
      <c r="J17" s="58"/>
      <c r="K17" s="58"/>
      <c r="L17" s="67"/>
      <c r="M17" s="70"/>
      <c r="N17" s="58"/>
      <c r="O17" s="58"/>
      <c r="P17" s="58"/>
      <c r="Q17" s="6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82" ht="30">
      <c r="A18" s="44" t="s">
        <v>103</v>
      </c>
      <c r="B18" s="71"/>
      <c r="C18" s="24" t="s">
        <v>35</v>
      </c>
      <c r="D18" s="59"/>
      <c r="E18" s="59"/>
      <c r="F18" s="59"/>
      <c r="G18" s="68"/>
      <c r="H18" s="71"/>
      <c r="I18" s="59"/>
      <c r="J18" s="59"/>
      <c r="K18" s="59"/>
      <c r="L18" s="68"/>
      <c r="M18" s="71"/>
      <c r="N18" s="59"/>
      <c r="O18" s="59"/>
      <c r="P18" s="59"/>
      <c r="Q18" s="68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82">
      <c r="A19" s="3"/>
      <c r="B19" s="3"/>
      <c r="C19" s="3"/>
      <c r="D19" s="3"/>
      <c r="E19" s="3"/>
      <c r="F19" s="3"/>
      <c r="G19" s="17"/>
      <c r="H19" s="16"/>
      <c r="I19" s="16"/>
      <c r="J19" s="4"/>
      <c r="K19" s="4"/>
      <c r="L19" s="4"/>
      <c r="M19" s="4"/>
      <c r="N19" s="4"/>
      <c r="O19" s="4"/>
      <c r="P19" s="4"/>
      <c r="Q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</row>
    <row r="20" spans="1:82">
      <c r="A20" s="61" t="s">
        <v>42</v>
      </c>
      <c r="B20" s="61"/>
      <c r="C20" s="61"/>
      <c r="D20" s="61"/>
      <c r="E20" s="3"/>
      <c r="F20" s="3"/>
      <c r="G20" s="15"/>
      <c r="H20" s="8"/>
      <c r="I20" s="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</row>
    <row r="21" spans="1:82">
      <c r="A21" s="3"/>
      <c r="B21" s="3"/>
      <c r="C21" s="3"/>
      <c r="D21" s="3"/>
      <c r="E21" s="16"/>
      <c r="F21" s="17"/>
      <c r="G21" s="8"/>
      <c r="H21" s="8"/>
      <c r="I21" s="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</row>
    <row r="22" spans="1:82">
      <c r="A22" s="23"/>
      <c r="B22" s="3"/>
      <c r="C22" s="3"/>
      <c r="D22" s="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</row>
    <row r="23" spans="1:82">
      <c r="A23" s="23"/>
      <c r="B23" s="3"/>
      <c r="C23" s="3"/>
      <c r="D23" s="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</row>
    <row r="24" spans="1:82">
      <c r="A24" s="23"/>
      <c r="B24" s="3"/>
      <c r="C24" s="3"/>
      <c r="D24" s="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</row>
    <row r="25" spans="1:82">
      <c r="A25" s="3"/>
      <c r="B25" s="3"/>
      <c r="C25" s="3"/>
      <c r="D25" s="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</row>
    <row r="26" spans="1:82">
      <c r="A26" s="3"/>
      <c r="B26" s="3"/>
      <c r="C26" s="3"/>
      <c r="D26" s="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</row>
    <row r="27" spans="1:82">
      <c r="A27" s="16"/>
      <c r="B27" s="16"/>
      <c r="C27" s="16"/>
      <c r="D27" s="1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</row>
    <row r="28" spans="1:82">
      <c r="A28" s="8"/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</row>
    <row r="29" spans="1:8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</row>
    <row r="30" spans="1:8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</row>
    <row r="31" spans="1:8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</row>
    <row r="32" spans="1:8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</row>
    <row r="33" spans="1:8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</row>
    <row r="34" spans="1:8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8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8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  <row r="37" spans="1:8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</row>
    <row r="38" spans="1:8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</row>
    <row r="39" spans="1:8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</row>
    <row r="40" spans="1:8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</row>
    <row r="41" spans="1:8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</row>
    <row r="42" spans="1:8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</row>
    <row r="43" spans="1:8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</row>
    <row r="44" spans="1:8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</row>
    <row r="45" spans="1:8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</row>
    <row r="46" spans="1:8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</row>
    <row r="47" spans="1:8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</row>
    <row r="48" spans="1:8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</row>
    <row r="49" spans="1:8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</row>
    <row r="50" spans="1:8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</row>
    <row r="51" spans="1:8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</row>
    <row r="52" spans="1:8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</row>
    <row r="53" spans="1:8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</row>
    <row r="54" spans="1:8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</row>
    <row r="55" spans="1:8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</row>
    <row r="56" spans="1:8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</row>
    <row r="57" spans="1:8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</row>
    <row r="58" spans="1:8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</row>
    <row r="59" spans="1:8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</row>
    <row r="60" spans="1:8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</row>
    <row r="61" spans="1:8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</row>
    <row r="62" spans="1:8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</row>
    <row r="63" spans="1:8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</row>
    <row r="64" spans="1:8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</row>
    <row r="65" spans="1:8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</row>
    <row r="66" spans="1:8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</row>
    <row r="67" spans="1:8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</row>
    <row r="68" spans="1:8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</row>
    <row r="69" spans="1:8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</row>
    <row r="70" spans="1:8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</row>
    <row r="71" spans="1:8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</row>
    <row r="72" spans="1:8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</row>
    <row r="73" spans="1:8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</row>
    <row r="74" spans="1:8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</row>
    <row r="75" spans="1:8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</row>
    <row r="76" spans="1:8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</row>
    <row r="77" spans="1:8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</row>
    <row r="78" spans="1:8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</row>
    <row r="79" spans="1:8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</row>
    <row r="80" spans="1:8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</row>
    <row r="81" spans="1:8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</row>
    <row r="82" spans="1: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</row>
    <row r="83" spans="1:8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</row>
    <row r="84" spans="1:8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</row>
    <row r="85" spans="1:8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</row>
    <row r="86" spans="1:8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</row>
    <row r="87" spans="1:8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</row>
    <row r="88" spans="1:8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</row>
    <row r="89" spans="1:8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</row>
    <row r="90" spans="1:8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</row>
    <row r="91" spans="1:8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</row>
    <row r="92" spans="1:8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</row>
    <row r="93" spans="1:8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</row>
    <row r="94" spans="1:8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</row>
    <row r="95" spans="1:8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</row>
    <row r="96" spans="1:8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</row>
    <row r="97" spans="1:8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</row>
    <row r="98" spans="1:8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</row>
    <row r="99" spans="1:8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</row>
    <row r="100" spans="1:8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</row>
    <row r="101" spans="1:8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</row>
    <row r="102" spans="1:8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</row>
    <row r="103" spans="1:8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</row>
    <row r="104" spans="1:8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</row>
    <row r="105" spans="1:8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</row>
    <row r="106" spans="1:8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</row>
    <row r="107" spans="1:8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</row>
    <row r="108" spans="1:8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</row>
    <row r="109" spans="1:8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</row>
    <row r="110" spans="1:8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</row>
    <row r="111" spans="1:8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</row>
    <row r="112" spans="1:8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</row>
    <row r="113" spans="1:8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</row>
    <row r="114" spans="1:8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</row>
    <row r="115" spans="1:8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</row>
    <row r="116" spans="1:8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</row>
    <row r="117" spans="1:8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</row>
    <row r="118" spans="1:8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</row>
    <row r="119" spans="1:8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</row>
    <row r="120" spans="1:8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</row>
    <row r="121" spans="1:8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</row>
    <row r="122" spans="1:8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</row>
    <row r="123" spans="1:8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</row>
    <row r="124" spans="1:8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</row>
    <row r="125" spans="1:8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</row>
    <row r="126" spans="1:8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</row>
    <row r="128" spans="1:8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</row>
    <row r="129" spans="1:8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</row>
    <row r="130" spans="1:8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</row>
    <row r="131" spans="1:8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</row>
    <row r="132" spans="1:8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</row>
    <row r="133" spans="1:8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</row>
    <row r="134" spans="1:8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</row>
    <row r="135" spans="1:8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</row>
    <row r="136" spans="1:8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</row>
    <row r="137" spans="1:8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</row>
    <row r="138" spans="1:8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</row>
    <row r="139" spans="1:8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</row>
    <row r="140" spans="1:8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</row>
    <row r="141" spans="1:8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</row>
    <row r="142" spans="1:8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</row>
    <row r="143" spans="1:8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</row>
    <row r="144" spans="1:8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</row>
    <row r="145" spans="1:8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</row>
    <row r="146" spans="1:8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</row>
    <row r="147" spans="1:8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</row>
    <row r="148" spans="1:8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</row>
    <row r="149" spans="1:8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</row>
    <row r="150" spans="1:8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</row>
    <row r="151" spans="1:8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</row>
    <row r="152" spans="1:8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</row>
    <row r="153" spans="1:8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</row>
    <row r="154" spans="1:8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</row>
    <row r="155" spans="1:8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</row>
    <row r="156" spans="1:8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</row>
    <row r="157" spans="1:8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</row>
    <row r="158" spans="1:8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</row>
    <row r="159" spans="1:8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</row>
    <row r="160" spans="1:8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</row>
    <row r="161" spans="1:8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</row>
    <row r="162" spans="1:8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</row>
    <row r="163" spans="1:8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</row>
    <row r="164" spans="1:8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</row>
    <row r="165" spans="1:8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</row>
    <row r="166" spans="1:8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</row>
    <row r="167" spans="1:8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</row>
    <row r="168" spans="1:8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</row>
    <row r="169" spans="1:8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</row>
    <row r="170" spans="1:8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</row>
    <row r="171" spans="1:8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</row>
    <row r="172" spans="1:8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</row>
    <row r="173" spans="1:8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</row>
    <row r="174" spans="1:8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</row>
    <row r="175" spans="1:8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</row>
    <row r="176" spans="1:8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</row>
    <row r="177" spans="1:8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</row>
    <row r="178" spans="1:8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</row>
    <row r="179" spans="1:8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</row>
    <row r="180" spans="1:8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</row>
    <row r="181" spans="1:8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</row>
    <row r="182" spans="1: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</row>
    <row r="183" spans="1:8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</row>
    <row r="184" spans="1:8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</row>
    <row r="185" spans="1:8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</row>
    <row r="186" spans="1:8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</row>
    <row r="187" spans="1:8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</row>
    <row r="188" spans="1:8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</row>
    <row r="189" spans="1:8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</row>
    <row r="190" spans="1:8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</row>
    <row r="191" spans="1:8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</row>
    <row r="192" spans="1:8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</row>
    <row r="193" spans="1:8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</row>
    <row r="194" spans="1:8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</row>
  </sheetData>
  <mergeCells count="23">
    <mergeCell ref="A5:A6"/>
    <mergeCell ref="B5:G5"/>
    <mergeCell ref="H5:L5"/>
    <mergeCell ref="M5:Q5"/>
    <mergeCell ref="C6:G6"/>
    <mergeCell ref="I6:L6"/>
    <mergeCell ref="N6:Q6"/>
    <mergeCell ref="O8:O18"/>
    <mergeCell ref="P8:P18"/>
    <mergeCell ref="Q8:Q18"/>
    <mergeCell ref="A20:D20"/>
    <mergeCell ref="I8:I18"/>
    <mergeCell ref="J8:J18"/>
    <mergeCell ref="K8:K18"/>
    <mergeCell ref="L8:L18"/>
    <mergeCell ref="M8:M18"/>
    <mergeCell ref="N8:N18"/>
    <mergeCell ref="B8:B18"/>
    <mergeCell ref="D8:D18"/>
    <mergeCell ref="E8:E18"/>
    <mergeCell ref="F8:F18"/>
    <mergeCell ref="G8:G18"/>
    <mergeCell ref="H8:H18"/>
  </mergeCells>
  <phoneticPr fontId="5" type="noConversion"/>
  <pageMargins left="0.70078740157480324" right="0.70078740157480324" top="0.75196850393700787" bottom="0.75196850393700787" header="0.29921259842519687" footer="0.29921259842519687"/>
  <pageSetup paperSize="9" scale="35" orientation="landscape" verticalDpi="0"/>
  <extLst>
    <ext xmlns:mx="http://schemas.microsoft.com/office/mac/excel/2008/main" uri="http://schemas.microsoft.com/office/mac/excel/2008/main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CD195"/>
  <sheetViews>
    <sheetView tabSelected="1" zoomScale="80" zoomScaleNormal="80" zoomScalePageLayoutView="80" workbookViewId="0">
      <selection activeCell="A14" sqref="A14"/>
    </sheetView>
  </sheetViews>
  <sheetFormatPr baseColWidth="10" defaultColWidth="8.83203125" defaultRowHeight="15"/>
  <cols>
    <col min="1" max="1" width="52.5" style="1" customWidth="1"/>
    <col min="2" max="3" width="25.83203125" style="1" customWidth="1"/>
    <col min="4" max="4" width="22.33203125" style="1" customWidth="1"/>
    <col min="5" max="5" width="14.5" style="1" customWidth="1"/>
    <col min="6" max="6" width="8.83203125" style="1"/>
    <col min="7" max="7" width="16.33203125" style="1" customWidth="1"/>
    <col min="8" max="8" width="20" style="1" customWidth="1"/>
    <col min="9" max="9" width="14" style="1" customWidth="1"/>
    <col min="10" max="10" width="15.5" style="1" customWidth="1"/>
    <col min="11" max="11" width="18.5" style="1" customWidth="1"/>
    <col min="12" max="12" width="15.5" style="1" customWidth="1"/>
    <col min="13" max="13" width="27.5" style="1" customWidth="1"/>
    <col min="14" max="14" width="16.6640625" style="1" customWidth="1"/>
    <col min="15" max="15" width="18.1640625" style="1" customWidth="1"/>
    <col min="16" max="16" width="15.6640625" style="1" customWidth="1"/>
    <col min="17" max="17" width="18.1640625" style="1" customWidth="1"/>
    <col min="18" max="16384" width="8.83203125" style="1"/>
  </cols>
  <sheetData>
    <row r="1" spans="1:76" ht="21" customHeight="1">
      <c r="A1" s="85" t="s">
        <v>2</v>
      </c>
      <c r="B1" s="18"/>
      <c r="C1" s="18"/>
      <c r="D1" s="1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26" customHeight="1">
      <c r="A2" s="86" t="s">
        <v>9</v>
      </c>
      <c r="B2" s="16"/>
      <c r="C2" s="16"/>
      <c r="D2" s="1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>
      <c r="A3" s="8"/>
      <c r="B3" s="8"/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>
      <c r="A4" s="88" t="s">
        <v>7</v>
      </c>
      <c r="B4" s="6"/>
      <c r="C4" s="6"/>
      <c r="D4" s="6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>
      <c r="A5" s="90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76" ht="15" customHeight="1">
      <c r="A6" s="89" t="s">
        <v>69</v>
      </c>
      <c r="B6" s="62" t="s">
        <v>79</v>
      </c>
      <c r="C6" s="62"/>
      <c r="D6" s="62"/>
      <c r="E6" s="62"/>
      <c r="F6" s="62"/>
      <c r="G6" s="62"/>
      <c r="H6" s="62" t="s">
        <v>80</v>
      </c>
      <c r="I6" s="62"/>
      <c r="J6" s="62"/>
      <c r="K6" s="62"/>
      <c r="L6" s="62"/>
      <c r="M6" s="62" t="s">
        <v>81</v>
      </c>
      <c r="N6" s="62"/>
      <c r="O6" s="62"/>
      <c r="P6" s="62"/>
      <c r="Q6" s="6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76" s="3" customFormat="1" ht="47.25" customHeight="1">
      <c r="A7" s="89"/>
      <c r="B7" s="25" t="s">
        <v>67</v>
      </c>
      <c r="C7" s="63" t="s">
        <v>33</v>
      </c>
      <c r="D7" s="64"/>
      <c r="E7" s="64"/>
      <c r="F7" s="64"/>
      <c r="G7" s="65"/>
      <c r="H7" s="27" t="s">
        <v>67</v>
      </c>
      <c r="I7" s="63" t="s">
        <v>14</v>
      </c>
      <c r="J7" s="64"/>
      <c r="K7" s="64"/>
      <c r="L7" s="65"/>
      <c r="M7" s="25" t="s">
        <v>67</v>
      </c>
      <c r="N7" s="63" t="s">
        <v>15</v>
      </c>
      <c r="O7" s="64"/>
      <c r="P7" s="64"/>
      <c r="Q7" s="6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76" s="3" customFormat="1" ht="75">
      <c r="A8" s="29" t="s">
        <v>75</v>
      </c>
      <c r="B8" s="25" t="s">
        <v>41</v>
      </c>
      <c r="C8" s="25" t="s">
        <v>76</v>
      </c>
      <c r="D8" s="24" t="s">
        <v>70</v>
      </c>
      <c r="E8" s="24" t="s">
        <v>71</v>
      </c>
      <c r="F8" s="24" t="s">
        <v>37</v>
      </c>
      <c r="G8" s="24" t="s">
        <v>73</v>
      </c>
      <c r="H8" s="27" t="s">
        <v>68</v>
      </c>
      <c r="I8" s="28" t="s">
        <v>70</v>
      </c>
      <c r="J8" s="28" t="s">
        <v>71</v>
      </c>
      <c r="K8" s="28" t="s">
        <v>72</v>
      </c>
      <c r="L8" s="28" t="s">
        <v>73</v>
      </c>
      <c r="M8" s="25" t="s">
        <v>68</v>
      </c>
      <c r="N8" s="26" t="s">
        <v>70</v>
      </c>
      <c r="O8" s="26" t="s">
        <v>71</v>
      </c>
      <c r="P8" s="26" t="s">
        <v>72</v>
      </c>
      <c r="Q8" s="26" t="s">
        <v>73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76" ht="30">
      <c r="A9" s="44" t="s">
        <v>112</v>
      </c>
      <c r="B9" s="69" t="s">
        <v>43</v>
      </c>
      <c r="C9" s="24" t="s">
        <v>82</v>
      </c>
      <c r="D9" s="57">
        <v>0.09</v>
      </c>
      <c r="E9" s="60">
        <v>4</v>
      </c>
      <c r="F9" s="60">
        <f>0.3*G9</f>
        <v>2100</v>
      </c>
      <c r="G9" s="66">
        <v>7000</v>
      </c>
      <c r="H9" s="69" t="s">
        <v>52</v>
      </c>
      <c r="I9" s="57">
        <v>0.09</v>
      </c>
      <c r="J9" s="60">
        <v>4</v>
      </c>
      <c r="K9" s="60">
        <f>F9</f>
        <v>2100</v>
      </c>
      <c r="L9" s="66">
        <v>7000</v>
      </c>
      <c r="M9" s="69" t="s">
        <v>12</v>
      </c>
      <c r="N9" s="57">
        <v>0.09</v>
      </c>
      <c r="O9" s="60">
        <v>4</v>
      </c>
      <c r="P9" s="60">
        <f>K9</f>
        <v>2100</v>
      </c>
      <c r="Q9" s="66">
        <v>7000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76">
      <c r="A10" s="29" t="s">
        <v>97</v>
      </c>
      <c r="B10" s="70"/>
      <c r="C10" s="24" t="s">
        <v>83</v>
      </c>
      <c r="D10" s="58"/>
      <c r="E10" s="58"/>
      <c r="F10" s="58"/>
      <c r="G10" s="67"/>
      <c r="H10" s="70"/>
      <c r="I10" s="58"/>
      <c r="J10" s="58"/>
      <c r="K10" s="58"/>
      <c r="L10" s="67"/>
      <c r="M10" s="70"/>
      <c r="N10" s="58"/>
      <c r="O10" s="58"/>
      <c r="P10" s="58"/>
      <c r="Q10" s="67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76">
      <c r="A11" s="29" t="s">
        <v>98</v>
      </c>
      <c r="B11" s="70"/>
      <c r="C11" s="24" t="s">
        <v>36</v>
      </c>
      <c r="D11" s="58"/>
      <c r="E11" s="58"/>
      <c r="F11" s="58"/>
      <c r="G11" s="67"/>
      <c r="H11" s="70"/>
      <c r="I11" s="58"/>
      <c r="J11" s="58"/>
      <c r="K11" s="58"/>
      <c r="L11" s="67"/>
      <c r="M11" s="70"/>
      <c r="N11" s="58"/>
      <c r="O11" s="58"/>
      <c r="P11" s="58"/>
      <c r="Q11" s="6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76" ht="30">
      <c r="A12" s="29" t="s">
        <v>28</v>
      </c>
      <c r="B12" s="70"/>
      <c r="C12" s="24" t="s">
        <v>84</v>
      </c>
      <c r="D12" s="58"/>
      <c r="E12" s="58"/>
      <c r="F12" s="58"/>
      <c r="G12" s="67"/>
      <c r="H12" s="70"/>
      <c r="I12" s="58"/>
      <c r="J12" s="58"/>
      <c r="K12" s="58"/>
      <c r="L12" s="67"/>
      <c r="M12" s="70"/>
      <c r="N12" s="58"/>
      <c r="O12" s="58"/>
      <c r="P12" s="58"/>
      <c r="Q12" s="67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76" ht="45">
      <c r="A13" s="44" t="s">
        <v>53</v>
      </c>
      <c r="B13" s="70"/>
      <c r="C13" s="24" t="s">
        <v>85</v>
      </c>
      <c r="D13" s="58"/>
      <c r="E13" s="58"/>
      <c r="F13" s="58"/>
      <c r="G13" s="67"/>
      <c r="H13" s="70"/>
      <c r="I13" s="58"/>
      <c r="J13" s="58"/>
      <c r="K13" s="58"/>
      <c r="L13" s="67"/>
      <c r="M13" s="70"/>
      <c r="N13" s="58"/>
      <c r="O13" s="58"/>
      <c r="P13" s="58"/>
      <c r="Q13" s="6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76" ht="60">
      <c r="A14" s="44" t="s">
        <v>29</v>
      </c>
      <c r="B14" s="70"/>
      <c r="C14" s="24" t="s">
        <v>86</v>
      </c>
      <c r="D14" s="58"/>
      <c r="E14" s="58"/>
      <c r="F14" s="58"/>
      <c r="G14" s="67"/>
      <c r="H14" s="70"/>
      <c r="I14" s="58"/>
      <c r="J14" s="58"/>
      <c r="K14" s="58"/>
      <c r="L14" s="67"/>
      <c r="M14" s="70"/>
      <c r="N14" s="58"/>
      <c r="O14" s="58"/>
      <c r="P14" s="58"/>
      <c r="Q14" s="6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76" ht="60">
      <c r="A15" s="44" t="s">
        <v>58</v>
      </c>
      <c r="B15" s="70"/>
      <c r="C15" s="24" t="s">
        <v>87</v>
      </c>
      <c r="D15" s="58"/>
      <c r="E15" s="58"/>
      <c r="F15" s="58"/>
      <c r="G15" s="67"/>
      <c r="H15" s="70"/>
      <c r="I15" s="58"/>
      <c r="J15" s="58"/>
      <c r="K15" s="58"/>
      <c r="L15" s="67"/>
      <c r="M15" s="70"/>
      <c r="N15" s="58"/>
      <c r="O15" s="58"/>
      <c r="P15" s="58"/>
      <c r="Q15" s="67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76" ht="30">
      <c r="A16" s="29" t="s">
        <v>107</v>
      </c>
      <c r="B16" s="70"/>
      <c r="C16" s="24" t="s">
        <v>88</v>
      </c>
      <c r="D16" s="58"/>
      <c r="E16" s="58"/>
      <c r="F16" s="58"/>
      <c r="G16" s="67"/>
      <c r="H16" s="70"/>
      <c r="I16" s="58"/>
      <c r="J16" s="58"/>
      <c r="K16" s="58"/>
      <c r="L16" s="67"/>
      <c r="M16" s="70"/>
      <c r="N16" s="58"/>
      <c r="O16" s="58"/>
      <c r="P16" s="58"/>
      <c r="Q16" s="6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82" ht="30">
      <c r="A17" s="44" t="s">
        <v>30</v>
      </c>
      <c r="B17" s="70"/>
      <c r="C17" s="24" t="s">
        <v>89</v>
      </c>
      <c r="D17" s="58"/>
      <c r="E17" s="58"/>
      <c r="F17" s="58"/>
      <c r="G17" s="67"/>
      <c r="H17" s="70"/>
      <c r="I17" s="58"/>
      <c r="J17" s="58"/>
      <c r="K17" s="58"/>
      <c r="L17" s="67"/>
      <c r="M17" s="70"/>
      <c r="N17" s="58"/>
      <c r="O17" s="58"/>
      <c r="P17" s="58"/>
      <c r="Q17" s="6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82" ht="30">
      <c r="A18" s="44" t="s">
        <v>64</v>
      </c>
      <c r="B18" s="70"/>
      <c r="C18" s="24" t="s">
        <v>34</v>
      </c>
      <c r="D18" s="58"/>
      <c r="E18" s="58"/>
      <c r="F18" s="58"/>
      <c r="G18" s="67"/>
      <c r="H18" s="70"/>
      <c r="I18" s="58"/>
      <c r="J18" s="58"/>
      <c r="K18" s="58"/>
      <c r="L18" s="67"/>
      <c r="M18" s="70"/>
      <c r="N18" s="58"/>
      <c r="O18" s="58"/>
      <c r="P18" s="58"/>
      <c r="Q18" s="67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82" ht="30">
      <c r="A19" s="44" t="s">
        <v>31</v>
      </c>
      <c r="B19" s="71"/>
      <c r="C19" s="24" t="s">
        <v>35</v>
      </c>
      <c r="D19" s="59"/>
      <c r="E19" s="59"/>
      <c r="F19" s="59"/>
      <c r="G19" s="68"/>
      <c r="H19" s="71"/>
      <c r="I19" s="59"/>
      <c r="J19" s="59"/>
      <c r="K19" s="59"/>
      <c r="L19" s="68"/>
      <c r="M19" s="71"/>
      <c r="N19" s="59"/>
      <c r="O19" s="59"/>
      <c r="P19" s="59"/>
      <c r="Q19" s="68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82">
      <c r="A20" s="3"/>
      <c r="B20" s="3"/>
      <c r="C20" s="3"/>
      <c r="D20" s="3"/>
      <c r="E20" s="3"/>
      <c r="F20" s="3"/>
      <c r="G20" s="17"/>
      <c r="H20" s="16"/>
      <c r="I20" s="16"/>
      <c r="J20" s="4"/>
      <c r="K20" s="4"/>
      <c r="L20" s="4"/>
      <c r="M20" s="4"/>
      <c r="N20" s="4"/>
      <c r="O20" s="4"/>
      <c r="P20" s="4"/>
      <c r="Q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</row>
    <row r="21" spans="1:82">
      <c r="A21" s="61" t="s">
        <v>42</v>
      </c>
      <c r="B21" s="61"/>
      <c r="C21" s="61"/>
      <c r="D21" s="61"/>
      <c r="E21" s="3"/>
      <c r="F21" s="3"/>
      <c r="G21" s="15"/>
      <c r="H21" s="8"/>
      <c r="I21" s="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</row>
    <row r="22" spans="1:82">
      <c r="A22" s="3"/>
      <c r="B22" s="3"/>
      <c r="C22" s="3"/>
      <c r="D22" s="3"/>
      <c r="E22" s="16"/>
      <c r="F22" s="17"/>
      <c r="G22" s="8"/>
      <c r="H22" s="8"/>
      <c r="I22" s="8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</row>
    <row r="23" spans="1:82">
      <c r="A23" s="23"/>
      <c r="B23" s="3"/>
      <c r="C23" s="3"/>
      <c r="D23" s="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</row>
    <row r="24" spans="1:82">
      <c r="A24" s="23"/>
      <c r="B24" s="3"/>
      <c r="C24" s="3"/>
      <c r="D24" s="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</row>
    <row r="25" spans="1:82">
      <c r="A25" s="23"/>
      <c r="B25" s="3"/>
      <c r="C25" s="3"/>
      <c r="D25" s="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</row>
    <row r="26" spans="1:82">
      <c r="A26" s="3"/>
      <c r="B26" s="3"/>
      <c r="C26" s="3"/>
      <c r="D26" s="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</row>
    <row r="27" spans="1:82">
      <c r="A27" s="3"/>
      <c r="B27" s="3"/>
      <c r="C27" s="3"/>
      <c r="D27" s="3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</row>
    <row r="28" spans="1:82">
      <c r="A28" s="16"/>
      <c r="B28" s="16"/>
      <c r="C28" s="16"/>
      <c r="D28" s="1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</row>
    <row r="29" spans="1:82">
      <c r="A29" s="8"/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</row>
    <row r="30" spans="1:8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</row>
    <row r="31" spans="1:8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</row>
    <row r="32" spans="1:8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</row>
    <row r="33" spans="1:8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</row>
    <row r="34" spans="1:8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8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8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  <row r="37" spans="1:8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</row>
    <row r="38" spans="1:8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</row>
    <row r="39" spans="1:8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</row>
    <row r="40" spans="1:8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</row>
    <row r="41" spans="1:8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</row>
    <row r="42" spans="1:8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</row>
    <row r="43" spans="1:8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</row>
    <row r="44" spans="1:8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</row>
    <row r="45" spans="1:8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</row>
    <row r="46" spans="1:8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</row>
    <row r="47" spans="1:8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</row>
    <row r="48" spans="1:8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</row>
    <row r="49" spans="1:8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</row>
    <row r="50" spans="1:8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</row>
    <row r="51" spans="1:8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</row>
    <row r="52" spans="1:8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</row>
    <row r="53" spans="1:8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</row>
    <row r="54" spans="1:8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</row>
    <row r="55" spans="1:8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</row>
    <row r="56" spans="1:8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</row>
    <row r="57" spans="1:8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</row>
    <row r="58" spans="1:8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</row>
    <row r="59" spans="1:8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</row>
    <row r="60" spans="1:8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</row>
    <row r="61" spans="1:8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</row>
    <row r="62" spans="1:8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</row>
    <row r="63" spans="1:8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</row>
    <row r="64" spans="1:8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</row>
    <row r="65" spans="1:8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</row>
    <row r="66" spans="1:8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</row>
    <row r="67" spans="1:8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</row>
    <row r="68" spans="1:8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</row>
    <row r="69" spans="1:8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</row>
    <row r="70" spans="1:8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</row>
    <row r="71" spans="1:8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</row>
    <row r="72" spans="1:8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</row>
    <row r="73" spans="1:8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</row>
    <row r="74" spans="1:8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</row>
    <row r="75" spans="1:8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</row>
    <row r="76" spans="1:8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</row>
    <row r="77" spans="1:8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</row>
    <row r="78" spans="1:8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</row>
    <row r="79" spans="1:8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</row>
    <row r="80" spans="1:8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</row>
    <row r="81" spans="1:8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</row>
    <row r="82" spans="1: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</row>
    <row r="83" spans="1:8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</row>
    <row r="84" spans="1:8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</row>
    <row r="85" spans="1:8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</row>
    <row r="86" spans="1:8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</row>
    <row r="87" spans="1:8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</row>
    <row r="88" spans="1:8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</row>
    <row r="89" spans="1:8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</row>
    <row r="90" spans="1:8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</row>
    <row r="91" spans="1:8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</row>
    <row r="92" spans="1:8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</row>
    <row r="93" spans="1:8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</row>
    <row r="94" spans="1:8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</row>
    <row r="95" spans="1:8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</row>
    <row r="96" spans="1:8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</row>
    <row r="97" spans="1:8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</row>
    <row r="98" spans="1:8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</row>
    <row r="99" spans="1:8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</row>
    <row r="100" spans="1:8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</row>
    <row r="101" spans="1:8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</row>
    <row r="102" spans="1:8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</row>
    <row r="103" spans="1:8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</row>
    <row r="104" spans="1:8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</row>
    <row r="105" spans="1:8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</row>
    <row r="106" spans="1:8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</row>
    <row r="107" spans="1:8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</row>
    <row r="108" spans="1:8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</row>
    <row r="109" spans="1:8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</row>
    <row r="110" spans="1:8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</row>
    <row r="111" spans="1:8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</row>
    <row r="112" spans="1:8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</row>
    <row r="113" spans="1:8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</row>
    <row r="114" spans="1:8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</row>
    <row r="115" spans="1:8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</row>
    <row r="116" spans="1:8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</row>
    <row r="117" spans="1:8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</row>
    <row r="118" spans="1:8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</row>
    <row r="119" spans="1:8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</row>
    <row r="120" spans="1:8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</row>
    <row r="121" spans="1:8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</row>
    <row r="122" spans="1:8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</row>
    <row r="123" spans="1:8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</row>
    <row r="124" spans="1:8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</row>
    <row r="125" spans="1:8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</row>
    <row r="126" spans="1:8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</row>
    <row r="128" spans="1:8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</row>
    <row r="129" spans="1:8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</row>
    <row r="130" spans="1:8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</row>
    <row r="131" spans="1:8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</row>
    <row r="132" spans="1:8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</row>
    <row r="133" spans="1:8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</row>
    <row r="134" spans="1:8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</row>
    <row r="135" spans="1:8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</row>
    <row r="136" spans="1:8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</row>
    <row r="137" spans="1:8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</row>
    <row r="138" spans="1:8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</row>
    <row r="139" spans="1:8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</row>
    <row r="140" spans="1:8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</row>
    <row r="141" spans="1:8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</row>
    <row r="142" spans="1:8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</row>
    <row r="143" spans="1:8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</row>
    <row r="144" spans="1:8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</row>
    <row r="145" spans="1:8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</row>
    <row r="146" spans="1:8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</row>
    <row r="147" spans="1:8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</row>
    <row r="148" spans="1:8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</row>
    <row r="149" spans="1:8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</row>
    <row r="150" spans="1:8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</row>
    <row r="151" spans="1:8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</row>
    <row r="152" spans="1:8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</row>
    <row r="153" spans="1:8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</row>
    <row r="154" spans="1:8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</row>
    <row r="155" spans="1:8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</row>
    <row r="156" spans="1:8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</row>
    <row r="157" spans="1:8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</row>
    <row r="158" spans="1:8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</row>
    <row r="159" spans="1:8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</row>
    <row r="160" spans="1:8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</row>
    <row r="161" spans="1:8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</row>
    <row r="162" spans="1:8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</row>
    <row r="163" spans="1:8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</row>
    <row r="164" spans="1:8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</row>
    <row r="165" spans="1:8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</row>
    <row r="166" spans="1:8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</row>
    <row r="167" spans="1:8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</row>
    <row r="168" spans="1:8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</row>
    <row r="169" spans="1:8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</row>
    <row r="170" spans="1:8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</row>
    <row r="171" spans="1:8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</row>
    <row r="172" spans="1:8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</row>
    <row r="173" spans="1:8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</row>
    <row r="174" spans="1:8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</row>
    <row r="175" spans="1:8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</row>
    <row r="176" spans="1:8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</row>
    <row r="177" spans="1:8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</row>
    <row r="178" spans="1:8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</row>
    <row r="179" spans="1:8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</row>
    <row r="180" spans="1:8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</row>
    <row r="181" spans="1:8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</row>
    <row r="182" spans="1: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</row>
    <row r="183" spans="1:8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</row>
    <row r="184" spans="1:8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</row>
    <row r="185" spans="1:8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</row>
    <row r="186" spans="1:8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</row>
    <row r="187" spans="1:8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</row>
    <row r="188" spans="1:8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</row>
    <row r="189" spans="1:8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</row>
    <row r="190" spans="1:8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</row>
    <row r="191" spans="1:8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</row>
    <row r="192" spans="1:8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</row>
    <row r="193" spans="1:8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</row>
    <row r="194" spans="1:8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</row>
    <row r="195" spans="1:8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</row>
  </sheetData>
  <mergeCells count="23">
    <mergeCell ref="A6:A7"/>
    <mergeCell ref="B6:G6"/>
    <mergeCell ref="H6:L6"/>
    <mergeCell ref="M6:Q6"/>
    <mergeCell ref="C7:G7"/>
    <mergeCell ref="I7:L7"/>
    <mergeCell ref="N7:Q7"/>
    <mergeCell ref="O9:O19"/>
    <mergeCell ref="P9:P19"/>
    <mergeCell ref="Q9:Q19"/>
    <mergeCell ref="A21:D21"/>
    <mergeCell ref="I9:I19"/>
    <mergeCell ref="J9:J19"/>
    <mergeCell ref="K9:K19"/>
    <mergeCell ref="L9:L19"/>
    <mergeCell ref="M9:M19"/>
    <mergeCell ref="N9:N19"/>
    <mergeCell ref="B9:B19"/>
    <mergeCell ref="D9:D19"/>
    <mergeCell ref="E9:E19"/>
    <mergeCell ref="F9:F19"/>
    <mergeCell ref="G9:G19"/>
    <mergeCell ref="H9:H19"/>
  </mergeCells>
  <phoneticPr fontId="5" type="noConversion"/>
  <pageMargins left="0.70078740157480324" right="0.70078740157480324" top="0.75196850393700787" bottom="0.75196850393700787" header="0.29921259842519687" footer="0.29921259842519687"/>
  <pageSetup paperSize="9" scale="35" orientation="landscape" verticalDpi="0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Budżet marketingowy</vt:lpstr>
      <vt:lpstr>ROSJA - układ tygodniowy</vt:lpstr>
      <vt:lpstr>UKRAINA - układ tygodniowy</vt:lpstr>
      <vt:lpstr>NORWEGIA - układ tygodniowy</vt:lpstr>
      <vt:lpstr>USA - układ tygodniowy</vt:lpstr>
      <vt:lpstr>ZEA - układ tygodniowy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Justna Wojtalik</dc:creator>
  <cp:lastModifiedBy>SQui</cp:lastModifiedBy>
  <cp:lastPrinted>2018-09-05T06:51:22Z</cp:lastPrinted>
  <dcterms:created xsi:type="dcterms:W3CDTF">2017-10-02T15:38:45Z</dcterms:created>
  <dcterms:modified xsi:type="dcterms:W3CDTF">2018-09-05T06:52:22Z</dcterms:modified>
</cp:coreProperties>
</file>